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1840" windowHeight="13140"/>
  </bookViews>
  <sheets>
    <sheet name="Riepilogo" sheetId="11" r:id="rId1"/>
    <sheet name="Input" sheetId="8" r:id="rId2"/>
    <sheet name="Grafico Anno" sheetId="12" r:id="rId3"/>
    <sheet name="Grafico lineare" sheetId="13" r:id="rId4"/>
  </sheets>
  <externalReferences>
    <externalReference r:id="rId5"/>
  </externalReferences>
  <definedNames>
    <definedName name="_xlnm._FilterDatabase" localSheetId="1" hidden="1">Input!$A$4:$BC$153</definedName>
    <definedName name="Anno" localSheetId="3">[1]Input!$W:$W</definedName>
    <definedName name="Anno">Input!$W:$W</definedName>
    <definedName name="Importo" localSheetId="3">[1]Input!$E:$E</definedName>
    <definedName name="Importo">Input!$E:$E</definedName>
    <definedName name="nr">#REF!</definedName>
    <definedName name="tabbb2">#REF!</definedName>
  </definedNames>
  <calcPr calcId="125725"/>
</workbook>
</file>

<file path=xl/calcChain.xml><?xml version="1.0" encoding="utf-8"?>
<calcChain xmlns="http://schemas.openxmlformats.org/spreadsheetml/2006/main">
  <c r="B2" i="12"/>
  <c r="J18" i="11"/>
  <c r="J25" s="1"/>
  <c r="U7" i="8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U388"/>
  <c r="U389"/>
  <c r="U390"/>
  <c r="U391"/>
  <c r="U392"/>
  <c r="U393"/>
  <c r="U394"/>
  <c r="U395"/>
  <c r="U396"/>
  <c r="U397"/>
  <c r="U398"/>
  <c r="U399"/>
  <c r="U6"/>
  <c r="X6" s="1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6"/>
  <c r="Y6"/>
  <c r="P3"/>
  <c r="A396" i="13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D3"/>
  <c r="A11"/>
  <c r="A10"/>
  <c r="A9"/>
  <c r="A8"/>
  <c r="A7"/>
  <c r="A6"/>
  <c r="A5"/>
  <c r="C3"/>
  <c r="A4"/>
  <c r="N367" i="8"/>
  <c r="O367"/>
  <c r="P367"/>
  <c r="Q367"/>
  <c r="R367"/>
  <c r="W367"/>
  <c r="N303"/>
  <c r="O303"/>
  <c r="P303"/>
  <c r="Q303"/>
  <c r="R303"/>
  <c r="V303"/>
  <c r="X303"/>
  <c r="N294"/>
  <c r="O294"/>
  <c r="P294"/>
  <c r="Q294"/>
  <c r="R294"/>
  <c r="W294"/>
  <c r="N284"/>
  <c r="O284"/>
  <c r="P284"/>
  <c r="Q284"/>
  <c r="R284"/>
  <c r="V284"/>
  <c r="N246"/>
  <c r="O246"/>
  <c r="P246"/>
  <c r="Q246"/>
  <c r="R246"/>
  <c r="W246"/>
  <c r="N231"/>
  <c r="O231"/>
  <c r="P231"/>
  <c r="Q231"/>
  <c r="R231"/>
  <c r="V231"/>
  <c r="X231"/>
  <c r="N187"/>
  <c r="O187"/>
  <c r="P187"/>
  <c r="Q187"/>
  <c r="R187"/>
  <c r="W187"/>
  <c r="K177"/>
  <c r="L177"/>
  <c r="N177"/>
  <c r="O177"/>
  <c r="P177"/>
  <c r="Q177"/>
  <c r="R177"/>
  <c r="V177"/>
  <c r="X177"/>
  <c r="K139"/>
  <c r="L139"/>
  <c r="N139"/>
  <c r="O139"/>
  <c r="P139"/>
  <c r="Q139"/>
  <c r="R139"/>
  <c r="W139"/>
  <c r="K129"/>
  <c r="L129"/>
  <c r="N129"/>
  <c r="O129"/>
  <c r="P129"/>
  <c r="Q129"/>
  <c r="R129"/>
  <c r="V129"/>
  <c r="N98"/>
  <c r="O98"/>
  <c r="P98"/>
  <c r="Q98"/>
  <c r="R98"/>
  <c r="W98"/>
  <c r="K77"/>
  <c r="N77"/>
  <c r="O77"/>
  <c r="P77"/>
  <c r="Q77"/>
  <c r="R77"/>
  <c r="V77"/>
  <c r="W77"/>
  <c r="N25"/>
  <c r="O25"/>
  <c r="P25"/>
  <c r="Q25"/>
  <c r="R25"/>
  <c r="W25"/>
  <c r="N21"/>
  <c r="O21"/>
  <c r="P21"/>
  <c r="Q21"/>
  <c r="R21"/>
  <c r="V21"/>
  <c r="W21"/>
  <c r="X21"/>
  <c r="N10"/>
  <c r="O10"/>
  <c r="P10"/>
  <c r="Q10"/>
  <c r="R10"/>
  <c r="W10"/>
  <c r="N397"/>
  <c r="O397"/>
  <c r="P397"/>
  <c r="Q397"/>
  <c r="R397"/>
  <c r="V397"/>
  <c r="N394"/>
  <c r="O394"/>
  <c r="P394"/>
  <c r="Q394"/>
  <c r="R394"/>
  <c r="W394"/>
  <c r="N389"/>
  <c r="O389"/>
  <c r="P389"/>
  <c r="Q389"/>
  <c r="R389"/>
  <c r="V389"/>
  <c r="W389"/>
  <c r="X389"/>
  <c r="N386"/>
  <c r="O386"/>
  <c r="P386"/>
  <c r="Q386"/>
  <c r="R386"/>
  <c r="W386"/>
  <c r="N373"/>
  <c r="O373"/>
  <c r="P373"/>
  <c r="Q373"/>
  <c r="R373"/>
  <c r="V373"/>
  <c r="N368"/>
  <c r="O368"/>
  <c r="P368"/>
  <c r="Q368"/>
  <c r="R368"/>
  <c r="W368"/>
  <c r="N362"/>
  <c r="O362"/>
  <c r="P362"/>
  <c r="Q362"/>
  <c r="R362"/>
  <c r="V362"/>
  <c r="W362"/>
  <c r="X362"/>
  <c r="K361"/>
  <c r="L361"/>
  <c r="N361"/>
  <c r="O361"/>
  <c r="P361"/>
  <c r="Q361"/>
  <c r="R361"/>
  <c r="W361"/>
  <c r="N348"/>
  <c r="O348"/>
  <c r="P348"/>
  <c r="Q348"/>
  <c r="R348"/>
  <c r="V348"/>
  <c r="L327"/>
  <c r="N327"/>
  <c r="O327"/>
  <c r="P327"/>
  <c r="Q327"/>
  <c r="R327"/>
  <c r="W327"/>
  <c r="K326"/>
  <c r="L326"/>
  <c r="N326"/>
  <c r="O326"/>
  <c r="P326"/>
  <c r="Q326"/>
  <c r="R326"/>
  <c r="V326"/>
  <c r="X326"/>
  <c r="K321"/>
  <c r="L321"/>
  <c r="N321"/>
  <c r="O321"/>
  <c r="P321"/>
  <c r="Q321"/>
  <c r="R321"/>
  <c r="W321"/>
  <c r="K313"/>
  <c r="L313"/>
  <c r="N313"/>
  <c r="O313"/>
  <c r="P313"/>
  <c r="Q313"/>
  <c r="R313"/>
  <c r="V313"/>
  <c r="N300"/>
  <c r="O300"/>
  <c r="P300"/>
  <c r="Q300"/>
  <c r="R300"/>
  <c r="W300"/>
  <c r="K292"/>
  <c r="N292"/>
  <c r="O292"/>
  <c r="P292"/>
  <c r="Q292"/>
  <c r="R292"/>
  <c r="V292"/>
  <c r="K277"/>
  <c r="L277"/>
  <c r="N277"/>
  <c r="O277"/>
  <c r="P277"/>
  <c r="Q277"/>
  <c r="R277"/>
  <c r="W277"/>
  <c r="N270"/>
  <c r="O270"/>
  <c r="P270"/>
  <c r="Q270"/>
  <c r="R270"/>
  <c r="V270"/>
  <c r="W270"/>
  <c r="X270"/>
  <c r="N253"/>
  <c r="O253"/>
  <c r="P253"/>
  <c r="Q253"/>
  <c r="R253"/>
  <c r="W253"/>
  <c r="N247"/>
  <c r="O247"/>
  <c r="P247"/>
  <c r="Q247"/>
  <c r="R247"/>
  <c r="V247"/>
  <c r="K241"/>
  <c r="L241"/>
  <c r="N241"/>
  <c r="O241"/>
  <c r="P241"/>
  <c r="Q241"/>
  <c r="R241"/>
  <c r="W241"/>
  <c r="N228"/>
  <c r="O228"/>
  <c r="P228"/>
  <c r="Q228"/>
  <c r="R228"/>
  <c r="V228"/>
  <c r="W228"/>
  <c r="X228"/>
  <c r="N229"/>
  <c r="O229"/>
  <c r="P229"/>
  <c r="Q229"/>
  <c r="R229"/>
  <c r="W229"/>
  <c r="K224"/>
  <c r="L224"/>
  <c r="N224"/>
  <c r="O224"/>
  <c r="P224"/>
  <c r="Q224"/>
  <c r="R224"/>
  <c r="V224"/>
  <c r="K221"/>
  <c r="L221"/>
  <c r="N221"/>
  <c r="O221"/>
  <c r="P221"/>
  <c r="Q221"/>
  <c r="R221"/>
  <c r="W221"/>
  <c r="N217"/>
  <c r="O217"/>
  <c r="P217"/>
  <c r="Q217"/>
  <c r="R217"/>
  <c r="V217"/>
  <c r="N210"/>
  <c r="O210"/>
  <c r="P210"/>
  <c r="Q210"/>
  <c r="R210"/>
  <c r="W210"/>
  <c r="N206"/>
  <c r="O206"/>
  <c r="P206"/>
  <c r="Q206"/>
  <c r="R206"/>
  <c r="V206"/>
  <c r="W206"/>
  <c r="X206"/>
  <c r="N188"/>
  <c r="O188"/>
  <c r="P188"/>
  <c r="Q188"/>
  <c r="R188"/>
  <c r="W188"/>
  <c r="N178"/>
  <c r="O178"/>
  <c r="P178"/>
  <c r="Q178"/>
  <c r="R178"/>
  <c r="V178"/>
  <c r="K175"/>
  <c r="L175"/>
  <c r="N175"/>
  <c r="O175"/>
  <c r="P175"/>
  <c r="Q175"/>
  <c r="R175"/>
  <c r="W175"/>
  <c r="N160"/>
  <c r="O160"/>
  <c r="P160"/>
  <c r="Q160"/>
  <c r="R160"/>
  <c r="V160"/>
  <c r="W160"/>
  <c r="X160"/>
  <c r="N159"/>
  <c r="O159"/>
  <c r="P159"/>
  <c r="Q159"/>
  <c r="R159"/>
  <c r="W159"/>
  <c r="N158"/>
  <c r="O158"/>
  <c r="P158"/>
  <c r="Q158"/>
  <c r="R158"/>
  <c r="V158"/>
  <c r="X158"/>
  <c r="N150"/>
  <c r="O150"/>
  <c r="P150"/>
  <c r="Q150"/>
  <c r="R150"/>
  <c r="W150"/>
  <c r="N140"/>
  <c r="O140"/>
  <c r="P140"/>
  <c r="Q140"/>
  <c r="R140"/>
  <c r="V140"/>
  <c r="N122"/>
  <c r="O122"/>
  <c r="P122"/>
  <c r="Q122"/>
  <c r="R122"/>
  <c r="W122"/>
  <c r="N114"/>
  <c r="O114"/>
  <c r="P114"/>
  <c r="Q114"/>
  <c r="R114"/>
  <c r="V114"/>
  <c r="X114"/>
  <c r="N96"/>
  <c r="O96"/>
  <c r="P96"/>
  <c r="Q96"/>
  <c r="R96"/>
  <c r="W96"/>
  <c r="K73"/>
  <c r="L73"/>
  <c r="N73"/>
  <c r="O73"/>
  <c r="P73"/>
  <c r="Q73"/>
  <c r="R73"/>
  <c r="V73"/>
  <c r="K52"/>
  <c r="L52"/>
  <c r="N52"/>
  <c r="O52"/>
  <c r="P52"/>
  <c r="Q52"/>
  <c r="R52"/>
  <c r="W52"/>
  <c r="N47"/>
  <c r="O47"/>
  <c r="P47"/>
  <c r="Q47"/>
  <c r="R47"/>
  <c r="V47"/>
  <c r="X47"/>
  <c r="L46"/>
  <c r="L47" s="1"/>
  <c r="N46"/>
  <c r="O46"/>
  <c r="P46"/>
  <c r="Q46"/>
  <c r="R46"/>
  <c r="W46"/>
  <c r="K43"/>
  <c r="L43"/>
  <c r="N43"/>
  <c r="O43"/>
  <c r="P43"/>
  <c r="Q43"/>
  <c r="R43"/>
  <c r="V43"/>
  <c r="W43"/>
  <c r="X43"/>
  <c r="K33"/>
  <c r="L33"/>
  <c r="N33"/>
  <c r="O33"/>
  <c r="P33"/>
  <c r="Q33"/>
  <c r="R33"/>
  <c r="W33"/>
  <c r="N22"/>
  <c r="O22"/>
  <c r="P22"/>
  <c r="Q22"/>
  <c r="R22"/>
  <c r="V22"/>
  <c r="K11"/>
  <c r="L11"/>
  <c r="N11"/>
  <c r="O11"/>
  <c r="P11"/>
  <c r="Q11"/>
  <c r="R11"/>
  <c r="W11"/>
  <c r="N8"/>
  <c r="O8"/>
  <c r="P8"/>
  <c r="Q8"/>
  <c r="R8"/>
  <c r="V8"/>
  <c r="X8"/>
  <c r="N391"/>
  <c r="O391"/>
  <c r="P391"/>
  <c r="Q391"/>
  <c r="R391"/>
  <c r="W391"/>
  <c r="K372"/>
  <c r="L372"/>
  <c r="N372"/>
  <c r="O372"/>
  <c r="P372"/>
  <c r="Q372"/>
  <c r="R372"/>
  <c r="V372"/>
  <c r="W372"/>
  <c r="X372"/>
  <c r="N353"/>
  <c r="O353"/>
  <c r="P353"/>
  <c r="Q353"/>
  <c r="R353"/>
  <c r="W353"/>
  <c r="K346"/>
  <c r="L346"/>
  <c r="N346"/>
  <c r="O346"/>
  <c r="P346"/>
  <c r="Q346"/>
  <c r="R346"/>
  <c r="V346"/>
  <c r="K328"/>
  <c r="L328"/>
  <c r="N328"/>
  <c r="O328"/>
  <c r="P328"/>
  <c r="Q328"/>
  <c r="R328"/>
  <c r="W328"/>
  <c r="N305"/>
  <c r="O305"/>
  <c r="P305"/>
  <c r="Q305"/>
  <c r="R305"/>
  <c r="V305"/>
  <c r="X305"/>
  <c r="N298"/>
  <c r="O298"/>
  <c r="P298"/>
  <c r="Q298"/>
  <c r="R298"/>
  <c r="W298"/>
  <c r="N295"/>
  <c r="O295"/>
  <c r="P295"/>
  <c r="Q295"/>
  <c r="R295"/>
  <c r="V295"/>
  <c r="N289"/>
  <c r="O289"/>
  <c r="P289"/>
  <c r="Q289"/>
  <c r="R289"/>
  <c r="W289"/>
  <c r="N274"/>
  <c r="O274"/>
  <c r="P274"/>
  <c r="Q274"/>
  <c r="R274"/>
  <c r="V274"/>
  <c r="W274"/>
  <c r="X274"/>
  <c r="N258"/>
  <c r="O258"/>
  <c r="P258"/>
  <c r="Q258"/>
  <c r="R258"/>
  <c r="W258"/>
  <c r="N238"/>
  <c r="O238"/>
  <c r="P238"/>
  <c r="Q238"/>
  <c r="R238"/>
  <c r="V238"/>
  <c r="N235"/>
  <c r="O235"/>
  <c r="P235"/>
  <c r="Q235"/>
  <c r="R235"/>
  <c r="W235"/>
  <c r="N203"/>
  <c r="O203"/>
  <c r="P203"/>
  <c r="Q203"/>
  <c r="R203"/>
  <c r="V203"/>
  <c r="W203"/>
  <c r="X203"/>
  <c r="N189"/>
  <c r="O189"/>
  <c r="P189"/>
  <c r="Q189"/>
  <c r="R189"/>
  <c r="W189"/>
  <c r="N155"/>
  <c r="O155"/>
  <c r="P155"/>
  <c r="Q155"/>
  <c r="R155"/>
  <c r="V155"/>
  <c r="N145"/>
  <c r="O145"/>
  <c r="P145"/>
  <c r="Q145"/>
  <c r="R145"/>
  <c r="W145"/>
  <c r="N128"/>
  <c r="O128"/>
  <c r="P128"/>
  <c r="Q128"/>
  <c r="R128"/>
  <c r="V128"/>
  <c r="W128"/>
  <c r="X128"/>
  <c r="N115"/>
  <c r="O115"/>
  <c r="P115"/>
  <c r="Q115"/>
  <c r="R115"/>
  <c r="W115"/>
  <c r="N113"/>
  <c r="O113"/>
  <c r="P113"/>
  <c r="Q113"/>
  <c r="R113"/>
  <c r="V113"/>
  <c r="W113"/>
  <c r="X113"/>
  <c r="N100"/>
  <c r="O100"/>
  <c r="P100"/>
  <c r="Q100"/>
  <c r="R100"/>
  <c r="W100"/>
  <c r="N91"/>
  <c r="O91"/>
  <c r="P91"/>
  <c r="Q91"/>
  <c r="R91"/>
  <c r="V91"/>
  <c r="N75"/>
  <c r="O75"/>
  <c r="P75"/>
  <c r="Q75"/>
  <c r="R75"/>
  <c r="W75"/>
  <c r="N26"/>
  <c r="O26"/>
  <c r="P26"/>
  <c r="Q26"/>
  <c r="R26"/>
  <c r="V26"/>
  <c r="X26"/>
  <c r="N395"/>
  <c r="O395"/>
  <c r="P395"/>
  <c r="Q395"/>
  <c r="R395"/>
  <c r="W395"/>
  <c r="N375"/>
  <c r="O375"/>
  <c r="P375"/>
  <c r="Q375"/>
  <c r="R375"/>
  <c r="V375"/>
  <c r="N371"/>
  <c r="O371"/>
  <c r="P371"/>
  <c r="Q371"/>
  <c r="R371"/>
  <c r="W371"/>
  <c r="N363"/>
  <c r="O363"/>
  <c r="P363"/>
  <c r="Q363"/>
  <c r="R363"/>
  <c r="V363"/>
  <c r="W363"/>
  <c r="X363"/>
  <c r="N364"/>
  <c r="O364"/>
  <c r="P364"/>
  <c r="Q364"/>
  <c r="R364"/>
  <c r="W364"/>
  <c r="N349"/>
  <c r="O349"/>
  <c r="P349"/>
  <c r="Q349"/>
  <c r="R349"/>
  <c r="V349"/>
  <c r="N347"/>
  <c r="O347"/>
  <c r="P347"/>
  <c r="Q347"/>
  <c r="R347"/>
  <c r="W347"/>
  <c r="K340"/>
  <c r="L340"/>
  <c r="N340"/>
  <c r="O340"/>
  <c r="P340"/>
  <c r="Q340"/>
  <c r="R340"/>
  <c r="V340"/>
  <c r="K332"/>
  <c r="L332"/>
  <c r="N332"/>
  <c r="O332"/>
  <c r="P332"/>
  <c r="Q332"/>
  <c r="R332"/>
  <c r="W332"/>
  <c r="N304"/>
  <c r="O304"/>
  <c r="P304"/>
  <c r="Q304"/>
  <c r="R304"/>
  <c r="V304"/>
  <c r="W304"/>
  <c r="X304"/>
  <c r="N297"/>
  <c r="O297"/>
  <c r="P297"/>
  <c r="Q297"/>
  <c r="R297"/>
  <c r="W297"/>
  <c r="N285"/>
  <c r="O285"/>
  <c r="P285"/>
  <c r="Q285"/>
  <c r="R285"/>
  <c r="V285"/>
  <c r="N286"/>
  <c r="O286"/>
  <c r="P286"/>
  <c r="Q286"/>
  <c r="R286"/>
  <c r="W286"/>
  <c r="K272"/>
  <c r="K267" s="1"/>
  <c r="L272"/>
  <c r="N272"/>
  <c r="O272"/>
  <c r="P272"/>
  <c r="Q272"/>
  <c r="R272"/>
  <c r="V272"/>
  <c r="L267"/>
  <c r="N267"/>
  <c r="O267"/>
  <c r="P267"/>
  <c r="Q267"/>
  <c r="R267"/>
  <c r="W267"/>
  <c r="N265"/>
  <c r="O265"/>
  <c r="P265"/>
  <c r="Q265"/>
  <c r="R265"/>
  <c r="V265"/>
  <c r="L254"/>
  <c r="N254"/>
  <c r="O254"/>
  <c r="P254"/>
  <c r="Q254"/>
  <c r="R254"/>
  <c r="W254"/>
  <c r="K255"/>
  <c r="L255"/>
  <c r="N255"/>
  <c r="O255"/>
  <c r="P255"/>
  <c r="Q255"/>
  <c r="R255"/>
  <c r="V255"/>
  <c r="W255"/>
  <c r="X255"/>
  <c r="N248"/>
  <c r="O248"/>
  <c r="P248"/>
  <c r="Q248"/>
  <c r="R248"/>
  <c r="W248"/>
  <c r="N236"/>
  <c r="O236"/>
  <c r="P236"/>
  <c r="Q236"/>
  <c r="R236"/>
  <c r="V236"/>
  <c r="W236"/>
  <c r="X236"/>
  <c r="N213"/>
  <c r="O213"/>
  <c r="P213"/>
  <c r="Q213"/>
  <c r="R213"/>
  <c r="W213"/>
  <c r="N202"/>
  <c r="O202"/>
  <c r="P202"/>
  <c r="Q202"/>
  <c r="R202"/>
  <c r="V202"/>
  <c r="W202"/>
  <c r="X202"/>
  <c r="N172"/>
  <c r="O172"/>
  <c r="P172"/>
  <c r="Q172"/>
  <c r="R172"/>
  <c r="K156"/>
  <c r="L156"/>
  <c r="N156"/>
  <c r="O156"/>
  <c r="P156"/>
  <c r="Q156"/>
  <c r="R156"/>
  <c r="V156"/>
  <c r="N151"/>
  <c r="O151"/>
  <c r="P151"/>
  <c r="Q151"/>
  <c r="R151"/>
  <c r="N141"/>
  <c r="O141"/>
  <c r="P141"/>
  <c r="Q141"/>
  <c r="R141"/>
  <c r="V141"/>
  <c r="N134"/>
  <c r="O134"/>
  <c r="P134"/>
  <c r="Q134"/>
  <c r="R134"/>
  <c r="N130"/>
  <c r="O130"/>
  <c r="P130"/>
  <c r="Q130"/>
  <c r="R130"/>
  <c r="V130"/>
  <c r="N120"/>
  <c r="O120"/>
  <c r="P120"/>
  <c r="Q120"/>
  <c r="R120"/>
  <c r="N116"/>
  <c r="O116"/>
  <c r="P116"/>
  <c r="Q116"/>
  <c r="R116"/>
  <c r="V116"/>
  <c r="W116"/>
  <c r="X116"/>
  <c r="L110"/>
  <c r="N110"/>
  <c r="O110"/>
  <c r="P110"/>
  <c r="Q110"/>
  <c r="R110"/>
  <c r="N108"/>
  <c r="O108"/>
  <c r="P108"/>
  <c r="Q108"/>
  <c r="R108"/>
  <c r="V108"/>
  <c r="W108"/>
  <c r="X108"/>
  <c r="N93"/>
  <c r="O93"/>
  <c r="P93"/>
  <c r="Q93"/>
  <c r="R93"/>
  <c r="N90"/>
  <c r="O90"/>
  <c r="P90"/>
  <c r="Q90"/>
  <c r="R90"/>
  <c r="V90"/>
  <c r="N89"/>
  <c r="O89"/>
  <c r="P89"/>
  <c r="Q89"/>
  <c r="R89"/>
  <c r="N85"/>
  <c r="O85"/>
  <c r="P85"/>
  <c r="Q85"/>
  <c r="R85"/>
  <c r="V85"/>
  <c r="N79"/>
  <c r="O79"/>
  <c r="P79"/>
  <c r="Q79"/>
  <c r="R79"/>
  <c r="N68"/>
  <c r="O68"/>
  <c r="P68"/>
  <c r="Q68"/>
  <c r="R68"/>
  <c r="V68"/>
  <c r="W68"/>
  <c r="X68"/>
  <c r="K67"/>
  <c r="L67"/>
  <c r="L53" s="1"/>
  <c r="N67"/>
  <c r="O67"/>
  <c r="P67"/>
  <c r="Q67"/>
  <c r="R67"/>
  <c r="V67"/>
  <c r="K53"/>
  <c r="N53"/>
  <c r="O53"/>
  <c r="P53"/>
  <c r="Q53"/>
  <c r="R53"/>
  <c r="V53"/>
  <c r="K54"/>
  <c r="L54"/>
  <c r="N54"/>
  <c r="O54"/>
  <c r="P54"/>
  <c r="Q54"/>
  <c r="R54"/>
  <c r="V54"/>
  <c r="N23"/>
  <c r="O23"/>
  <c r="P23"/>
  <c r="Q23"/>
  <c r="R23"/>
  <c r="V23"/>
  <c r="W23"/>
  <c r="X23"/>
  <c r="N390"/>
  <c r="O390"/>
  <c r="P390"/>
  <c r="Q390"/>
  <c r="R390"/>
  <c r="V390"/>
  <c r="K378"/>
  <c r="L378"/>
  <c r="N378"/>
  <c r="O378"/>
  <c r="P378"/>
  <c r="Q378"/>
  <c r="R378"/>
  <c r="V378"/>
  <c r="W378"/>
  <c r="X378"/>
  <c r="N359"/>
  <c r="O359"/>
  <c r="P359"/>
  <c r="Q359"/>
  <c r="R359"/>
  <c r="V359"/>
  <c r="N336"/>
  <c r="O336"/>
  <c r="P336"/>
  <c r="Q336"/>
  <c r="R336"/>
  <c r="V336"/>
  <c r="N330"/>
  <c r="O330"/>
  <c r="P330"/>
  <c r="Q330"/>
  <c r="R330"/>
  <c r="V330"/>
  <c r="K320"/>
  <c r="L320"/>
  <c r="N320"/>
  <c r="O320"/>
  <c r="P320"/>
  <c r="Q320"/>
  <c r="R320"/>
  <c r="V320"/>
  <c r="W320"/>
  <c r="X320"/>
  <c r="N312"/>
  <c r="O312"/>
  <c r="P312"/>
  <c r="Q312"/>
  <c r="R312"/>
  <c r="V312"/>
  <c r="N301"/>
  <c r="O301"/>
  <c r="P301"/>
  <c r="Q301"/>
  <c r="R301"/>
  <c r="V301"/>
  <c r="N275"/>
  <c r="O275"/>
  <c r="P275"/>
  <c r="Q275"/>
  <c r="R275"/>
  <c r="V275"/>
  <c r="N259"/>
  <c r="O259"/>
  <c r="P259"/>
  <c r="Q259"/>
  <c r="R259"/>
  <c r="V259"/>
  <c r="K242"/>
  <c r="L242"/>
  <c r="N242"/>
  <c r="O242"/>
  <c r="P242"/>
  <c r="Q242"/>
  <c r="R242"/>
  <c r="V242"/>
  <c r="K225"/>
  <c r="K214" s="1"/>
  <c r="L225"/>
  <c r="N225"/>
  <c r="O225"/>
  <c r="P225"/>
  <c r="Q225"/>
  <c r="R225"/>
  <c r="V225"/>
  <c r="W225"/>
  <c r="X225"/>
  <c r="L214"/>
  <c r="N214"/>
  <c r="O214"/>
  <c r="P214"/>
  <c r="Q214"/>
  <c r="R214"/>
  <c r="V214"/>
  <c r="N207"/>
  <c r="O207"/>
  <c r="P207"/>
  <c r="Q207"/>
  <c r="R207"/>
  <c r="V207"/>
  <c r="N199"/>
  <c r="O199"/>
  <c r="P199"/>
  <c r="Q199"/>
  <c r="R199"/>
  <c r="V199"/>
  <c r="N196"/>
  <c r="O196"/>
  <c r="P196"/>
  <c r="Q196"/>
  <c r="R196"/>
  <c r="V196"/>
  <c r="W196"/>
  <c r="X196"/>
  <c r="N194"/>
  <c r="O194"/>
  <c r="P194"/>
  <c r="Q194"/>
  <c r="R194"/>
  <c r="V194"/>
  <c r="N181"/>
  <c r="O181"/>
  <c r="P181"/>
  <c r="Q181"/>
  <c r="R181"/>
  <c r="V181"/>
  <c r="N168"/>
  <c r="O168"/>
  <c r="P168"/>
  <c r="Q168"/>
  <c r="R168"/>
  <c r="V168"/>
  <c r="N166"/>
  <c r="O166"/>
  <c r="P166"/>
  <c r="Q166"/>
  <c r="R166"/>
  <c r="V166"/>
  <c r="N162"/>
  <c r="O162"/>
  <c r="P162"/>
  <c r="Q162"/>
  <c r="R162"/>
  <c r="V162"/>
  <c r="K146"/>
  <c r="L146"/>
  <c r="N146"/>
  <c r="O146"/>
  <c r="P146"/>
  <c r="Q146"/>
  <c r="R146"/>
  <c r="V146"/>
  <c r="N142"/>
  <c r="O142"/>
  <c r="P142"/>
  <c r="Q142"/>
  <c r="R142"/>
  <c r="V142"/>
  <c r="N132"/>
  <c r="O132"/>
  <c r="P132"/>
  <c r="Q132"/>
  <c r="R132"/>
  <c r="V132"/>
  <c r="W132"/>
  <c r="X132"/>
  <c r="N117"/>
  <c r="O117"/>
  <c r="P117"/>
  <c r="Q117"/>
  <c r="R117"/>
  <c r="V117"/>
  <c r="N99"/>
  <c r="O99"/>
  <c r="P99"/>
  <c r="Q99"/>
  <c r="R99"/>
  <c r="V99"/>
  <c r="W99"/>
  <c r="X99"/>
  <c r="N60"/>
  <c r="O60"/>
  <c r="P60"/>
  <c r="Q60"/>
  <c r="R60"/>
  <c r="V60"/>
  <c r="N57"/>
  <c r="O57"/>
  <c r="P57"/>
  <c r="Q57"/>
  <c r="R57"/>
  <c r="V57"/>
  <c r="W57"/>
  <c r="X57"/>
  <c r="K48"/>
  <c r="L48"/>
  <c r="L45" s="1"/>
  <c r="N48"/>
  <c r="O48"/>
  <c r="P48"/>
  <c r="Q48"/>
  <c r="R48"/>
  <c r="V48"/>
  <c r="K45"/>
  <c r="N45"/>
  <c r="O45"/>
  <c r="P45"/>
  <c r="Q45"/>
  <c r="R45"/>
  <c r="V45"/>
  <c r="W45"/>
  <c r="X45"/>
  <c r="K34"/>
  <c r="L34"/>
  <c r="L35" s="1"/>
  <c r="N34"/>
  <c r="O34"/>
  <c r="P34"/>
  <c r="Q34"/>
  <c r="R34"/>
  <c r="V34"/>
  <c r="K35"/>
  <c r="N35"/>
  <c r="O35"/>
  <c r="P35"/>
  <c r="Q35"/>
  <c r="R35"/>
  <c r="V35"/>
  <c r="N27"/>
  <c r="O27"/>
  <c r="P27"/>
  <c r="Q27"/>
  <c r="R27"/>
  <c r="V27"/>
  <c r="K382"/>
  <c r="L382"/>
  <c r="N382"/>
  <c r="O382"/>
  <c r="P382"/>
  <c r="Q382"/>
  <c r="R382"/>
  <c r="V382"/>
  <c r="W382"/>
  <c r="X382"/>
  <c r="K379"/>
  <c r="L379"/>
  <c r="N379"/>
  <c r="O379"/>
  <c r="P379"/>
  <c r="Q379"/>
  <c r="R379"/>
  <c r="X379"/>
  <c r="W379"/>
  <c r="N357"/>
  <c r="O357"/>
  <c r="P357"/>
  <c r="Q357"/>
  <c r="R357"/>
  <c r="V357"/>
  <c r="N356"/>
  <c r="O356"/>
  <c r="P356"/>
  <c r="Q356"/>
  <c r="R356"/>
  <c r="X356"/>
  <c r="K355"/>
  <c r="N355"/>
  <c r="O355"/>
  <c r="P355"/>
  <c r="Q355"/>
  <c r="R355"/>
  <c r="V355"/>
  <c r="K350"/>
  <c r="L350"/>
  <c r="N350"/>
  <c r="O350"/>
  <c r="P350"/>
  <c r="Q350"/>
  <c r="R350"/>
  <c r="X350"/>
  <c r="N337"/>
  <c r="O337"/>
  <c r="P337"/>
  <c r="Q337"/>
  <c r="R337"/>
  <c r="V337"/>
  <c r="N334"/>
  <c r="O334"/>
  <c r="P334"/>
  <c r="Q334"/>
  <c r="R334"/>
  <c r="X334"/>
  <c r="W334"/>
  <c r="K331"/>
  <c r="L331"/>
  <c r="N331"/>
  <c r="O331"/>
  <c r="P331"/>
  <c r="Q331"/>
  <c r="R331"/>
  <c r="V331"/>
  <c r="W331"/>
  <c r="N306"/>
  <c r="O306"/>
  <c r="P306"/>
  <c r="Q306"/>
  <c r="R306"/>
  <c r="X306"/>
  <c r="K283"/>
  <c r="N283"/>
  <c r="O283"/>
  <c r="P283"/>
  <c r="Q283"/>
  <c r="R283"/>
  <c r="V283"/>
  <c r="W283"/>
  <c r="X283"/>
  <c r="N249"/>
  <c r="O249"/>
  <c r="P249"/>
  <c r="Q249"/>
  <c r="R249"/>
  <c r="X249"/>
  <c r="K250"/>
  <c r="L250"/>
  <c r="N250"/>
  <c r="O250"/>
  <c r="P250"/>
  <c r="Q250"/>
  <c r="R250"/>
  <c r="V250"/>
  <c r="K243"/>
  <c r="L243"/>
  <c r="N243"/>
  <c r="O243"/>
  <c r="P243"/>
  <c r="Q243"/>
  <c r="R243"/>
  <c r="X243"/>
  <c r="V243"/>
  <c r="K226"/>
  <c r="K215" s="1"/>
  <c r="L226"/>
  <c r="N226"/>
  <c r="O226"/>
  <c r="P226"/>
  <c r="Q226"/>
  <c r="R226"/>
  <c r="V226"/>
  <c r="L215"/>
  <c r="N215"/>
  <c r="O215"/>
  <c r="P215"/>
  <c r="Q215"/>
  <c r="R215"/>
  <c r="X215"/>
  <c r="N201"/>
  <c r="O201"/>
  <c r="P201"/>
  <c r="Q201"/>
  <c r="R201"/>
  <c r="V201"/>
  <c r="N173"/>
  <c r="O173"/>
  <c r="P173"/>
  <c r="Q173"/>
  <c r="R173"/>
  <c r="X173"/>
  <c r="V173"/>
  <c r="W173"/>
  <c r="N169"/>
  <c r="O169"/>
  <c r="P169"/>
  <c r="Q169"/>
  <c r="R169"/>
  <c r="V169"/>
  <c r="N163"/>
  <c r="O163"/>
  <c r="P163"/>
  <c r="Q163"/>
  <c r="R163"/>
  <c r="X163"/>
  <c r="W163"/>
  <c r="K147"/>
  <c r="K123" s="1"/>
  <c r="L147"/>
  <c r="N147"/>
  <c r="O147"/>
  <c r="P147"/>
  <c r="Q147"/>
  <c r="R147"/>
  <c r="V147"/>
  <c r="L123"/>
  <c r="N123"/>
  <c r="O123"/>
  <c r="P123"/>
  <c r="Q123"/>
  <c r="R123"/>
  <c r="X123"/>
  <c r="V123"/>
  <c r="N104"/>
  <c r="O104"/>
  <c r="P104"/>
  <c r="Q104"/>
  <c r="R104"/>
  <c r="V104"/>
  <c r="N92"/>
  <c r="O92"/>
  <c r="P92"/>
  <c r="Q92"/>
  <c r="R92"/>
  <c r="X92"/>
  <c r="K82"/>
  <c r="N82"/>
  <c r="O82"/>
  <c r="P82"/>
  <c r="Q82"/>
  <c r="R82"/>
  <c r="V82"/>
  <c r="N61"/>
  <c r="O61"/>
  <c r="P61"/>
  <c r="Q61"/>
  <c r="R61"/>
  <c r="X61"/>
  <c r="V61"/>
  <c r="W61"/>
  <c r="N58"/>
  <c r="O58"/>
  <c r="P58"/>
  <c r="Q58"/>
  <c r="R58"/>
  <c r="V58"/>
  <c r="N36"/>
  <c r="O36"/>
  <c r="P36"/>
  <c r="Q36"/>
  <c r="R36"/>
  <c r="X36"/>
  <c r="V36"/>
  <c r="W36"/>
  <c r="N28"/>
  <c r="O28"/>
  <c r="P28"/>
  <c r="Q28"/>
  <c r="R28"/>
  <c r="V28"/>
  <c r="N24"/>
  <c r="O24"/>
  <c r="P24"/>
  <c r="Q24"/>
  <c r="R24"/>
  <c r="X24"/>
  <c r="N398"/>
  <c r="O398"/>
  <c r="P398"/>
  <c r="Q398"/>
  <c r="R398"/>
  <c r="V398"/>
  <c r="N392"/>
  <c r="O392"/>
  <c r="P392"/>
  <c r="Q392"/>
  <c r="R392"/>
  <c r="X392"/>
  <c r="K387"/>
  <c r="L387"/>
  <c r="N387"/>
  <c r="O387"/>
  <c r="P387"/>
  <c r="Q387"/>
  <c r="R387"/>
  <c r="V387"/>
  <c r="N381"/>
  <c r="O381"/>
  <c r="P381"/>
  <c r="Q381"/>
  <c r="R381"/>
  <c r="X381"/>
  <c r="K380"/>
  <c r="L380"/>
  <c r="N380"/>
  <c r="O380"/>
  <c r="P380"/>
  <c r="Q380"/>
  <c r="R380"/>
  <c r="N376"/>
  <c r="O376"/>
  <c r="P376"/>
  <c r="Q376"/>
  <c r="R376"/>
  <c r="X376"/>
  <c r="N369"/>
  <c r="O369"/>
  <c r="P369"/>
  <c r="Q369"/>
  <c r="R369"/>
  <c r="N365"/>
  <c r="O365"/>
  <c r="P365"/>
  <c r="Q365"/>
  <c r="R365"/>
  <c r="X365"/>
  <c r="N358"/>
  <c r="O358"/>
  <c r="P358"/>
  <c r="Q358"/>
  <c r="R358"/>
  <c r="K351"/>
  <c r="L351"/>
  <c r="N351"/>
  <c r="O351"/>
  <c r="P351"/>
  <c r="Q351"/>
  <c r="R351"/>
  <c r="X351"/>
  <c r="V351"/>
  <c r="W351"/>
  <c r="N338"/>
  <c r="O338"/>
  <c r="P338"/>
  <c r="Q338"/>
  <c r="R338"/>
  <c r="N329"/>
  <c r="O329"/>
  <c r="P329"/>
  <c r="Q329"/>
  <c r="R329"/>
  <c r="X329"/>
  <c r="N324"/>
  <c r="O324"/>
  <c r="P324"/>
  <c r="Q324"/>
  <c r="R324"/>
  <c r="N318"/>
  <c r="O318"/>
  <c r="P318"/>
  <c r="Q318"/>
  <c r="R318"/>
  <c r="X318"/>
  <c r="N317"/>
  <c r="O317"/>
  <c r="P317"/>
  <c r="Q317"/>
  <c r="R317"/>
  <c r="N314"/>
  <c r="O314"/>
  <c r="P314"/>
  <c r="Q314"/>
  <c r="R314"/>
  <c r="X314"/>
  <c r="K307"/>
  <c r="L307"/>
  <c r="N307"/>
  <c r="O307"/>
  <c r="P307"/>
  <c r="Q307"/>
  <c r="R307"/>
  <c r="K308"/>
  <c r="L308"/>
  <c r="N308"/>
  <c r="O308"/>
  <c r="P308"/>
  <c r="Q308"/>
  <c r="R308"/>
  <c r="X308"/>
  <c r="V308"/>
  <c r="W308"/>
  <c r="N302"/>
  <c r="O302"/>
  <c r="P302"/>
  <c r="Q302"/>
  <c r="R302"/>
  <c r="N293"/>
  <c r="O293"/>
  <c r="P293"/>
  <c r="Q293"/>
  <c r="R293"/>
  <c r="X293"/>
  <c r="L278"/>
  <c r="N278"/>
  <c r="O278"/>
  <c r="P278"/>
  <c r="Q278"/>
  <c r="R278"/>
  <c r="N276"/>
  <c r="O276"/>
  <c r="P276"/>
  <c r="Q276"/>
  <c r="R276"/>
  <c r="X276"/>
  <c r="L273"/>
  <c r="N273"/>
  <c r="O273"/>
  <c r="P273"/>
  <c r="Q273"/>
  <c r="R273"/>
  <c r="N271"/>
  <c r="O271"/>
  <c r="P271"/>
  <c r="Q271"/>
  <c r="R271"/>
  <c r="X271"/>
  <c r="L268"/>
  <c r="N268"/>
  <c r="O268"/>
  <c r="P268"/>
  <c r="Q268"/>
  <c r="R268"/>
  <c r="N262"/>
  <c r="O262"/>
  <c r="P262"/>
  <c r="Q262"/>
  <c r="R262"/>
  <c r="X262"/>
  <c r="L251"/>
  <c r="L244" s="1"/>
  <c r="N251"/>
  <c r="O251"/>
  <c r="P251"/>
  <c r="Q251"/>
  <c r="R251"/>
  <c r="N244"/>
  <c r="O244"/>
  <c r="P244"/>
  <c r="Q244"/>
  <c r="R244"/>
  <c r="X244"/>
  <c r="L223"/>
  <c r="N223"/>
  <c r="O223"/>
  <c r="P223"/>
  <c r="Q223"/>
  <c r="R223"/>
  <c r="K222"/>
  <c r="L222"/>
  <c r="N222"/>
  <c r="O222"/>
  <c r="P222"/>
  <c r="Q222"/>
  <c r="R222"/>
  <c r="X222"/>
  <c r="W222"/>
  <c r="N218"/>
  <c r="O218"/>
  <c r="P218"/>
  <c r="Q218"/>
  <c r="R218"/>
  <c r="K208"/>
  <c r="L208"/>
  <c r="N208"/>
  <c r="O208"/>
  <c r="P208"/>
  <c r="Q208"/>
  <c r="R208"/>
  <c r="X208"/>
  <c r="K200"/>
  <c r="K201" s="1"/>
  <c r="L200"/>
  <c r="N200"/>
  <c r="O200"/>
  <c r="P200"/>
  <c r="Q200"/>
  <c r="R200"/>
  <c r="K190"/>
  <c r="L190"/>
  <c r="N190"/>
  <c r="O190"/>
  <c r="P190"/>
  <c r="Q190"/>
  <c r="R190"/>
  <c r="X190"/>
  <c r="W190"/>
  <c r="K191"/>
  <c r="L191"/>
  <c r="N191"/>
  <c r="O191"/>
  <c r="P191"/>
  <c r="Q191"/>
  <c r="R191"/>
  <c r="N182"/>
  <c r="O182"/>
  <c r="P182"/>
  <c r="Q182"/>
  <c r="R182"/>
  <c r="X182"/>
  <c r="W182"/>
  <c r="L180"/>
  <c r="N180"/>
  <c r="O180"/>
  <c r="P180"/>
  <c r="Q180"/>
  <c r="R180"/>
  <c r="N170"/>
  <c r="O170"/>
  <c r="P170"/>
  <c r="Q170"/>
  <c r="R170"/>
  <c r="X170"/>
  <c r="N164"/>
  <c r="O164"/>
  <c r="P164"/>
  <c r="Q164"/>
  <c r="R164"/>
  <c r="N157"/>
  <c r="O157"/>
  <c r="P157"/>
  <c r="Q157"/>
  <c r="R157"/>
  <c r="X157"/>
  <c r="N152"/>
  <c r="O152"/>
  <c r="P152"/>
  <c r="Q152"/>
  <c r="R152"/>
  <c r="N148"/>
  <c r="O148"/>
  <c r="P148"/>
  <c r="Q148"/>
  <c r="R148"/>
  <c r="X148"/>
  <c r="V148"/>
  <c r="W148"/>
  <c r="N135"/>
  <c r="O135"/>
  <c r="P135"/>
  <c r="Q135"/>
  <c r="R135"/>
  <c r="K124"/>
  <c r="L124"/>
  <c r="N124"/>
  <c r="O124"/>
  <c r="P124"/>
  <c r="Q124"/>
  <c r="R124"/>
  <c r="X124"/>
  <c r="N118"/>
  <c r="O118"/>
  <c r="P118"/>
  <c r="Q118"/>
  <c r="R118"/>
  <c r="K109"/>
  <c r="L109"/>
  <c r="N109"/>
  <c r="O109"/>
  <c r="P109"/>
  <c r="Q109"/>
  <c r="R109"/>
  <c r="X109"/>
  <c r="W109"/>
  <c r="K105"/>
  <c r="L105"/>
  <c r="N105"/>
  <c r="O105"/>
  <c r="P105"/>
  <c r="Q105"/>
  <c r="R105"/>
  <c r="N101"/>
  <c r="O101"/>
  <c r="P101"/>
  <c r="Q101"/>
  <c r="R101"/>
  <c r="X101"/>
  <c r="K94"/>
  <c r="L94"/>
  <c r="N94"/>
  <c r="O94"/>
  <c r="P94"/>
  <c r="Q94"/>
  <c r="R94"/>
  <c r="N87"/>
  <c r="O87"/>
  <c r="P87"/>
  <c r="Q87"/>
  <c r="R87"/>
  <c r="X87"/>
  <c r="W87"/>
  <c r="K83"/>
  <c r="N83"/>
  <c r="O83"/>
  <c r="P83"/>
  <c r="Q83"/>
  <c r="R83"/>
  <c r="K81"/>
  <c r="L81"/>
  <c r="N81"/>
  <c r="O81"/>
  <c r="P81"/>
  <c r="Q81"/>
  <c r="R81"/>
  <c r="X81"/>
  <c r="N80"/>
  <c r="O80"/>
  <c r="P80"/>
  <c r="Q80"/>
  <c r="R80"/>
  <c r="K71"/>
  <c r="L71"/>
  <c r="N71"/>
  <c r="O71"/>
  <c r="P71"/>
  <c r="Q71"/>
  <c r="R71"/>
  <c r="X71"/>
  <c r="W71"/>
  <c r="N70"/>
  <c r="O70"/>
  <c r="P70"/>
  <c r="Q70"/>
  <c r="R70"/>
  <c r="N69"/>
  <c r="O69"/>
  <c r="P69"/>
  <c r="Q69"/>
  <c r="R69"/>
  <c r="X69"/>
  <c r="W69"/>
  <c r="L66"/>
  <c r="N66"/>
  <c r="O66"/>
  <c r="P66"/>
  <c r="Q66"/>
  <c r="R66"/>
  <c r="K62"/>
  <c r="L62"/>
  <c r="N62"/>
  <c r="O62"/>
  <c r="P62"/>
  <c r="Q62"/>
  <c r="R62"/>
  <c r="X62"/>
  <c r="V62"/>
  <c r="W62"/>
  <c r="K63"/>
  <c r="L63"/>
  <c r="N63"/>
  <c r="O63"/>
  <c r="P63"/>
  <c r="Q63"/>
  <c r="R63"/>
  <c r="K59"/>
  <c r="L59"/>
  <c r="N59"/>
  <c r="O59"/>
  <c r="P59"/>
  <c r="Q59"/>
  <c r="R59"/>
  <c r="X59"/>
  <c r="V59"/>
  <c r="K49"/>
  <c r="L49"/>
  <c r="N49"/>
  <c r="O49"/>
  <c r="P49"/>
  <c r="Q49"/>
  <c r="R49"/>
  <c r="K50"/>
  <c r="L50"/>
  <c r="N50"/>
  <c r="O50"/>
  <c r="P50"/>
  <c r="Q50"/>
  <c r="R50"/>
  <c r="X50"/>
  <c r="V50"/>
  <c r="W50"/>
  <c r="N41"/>
  <c r="O41"/>
  <c r="P41"/>
  <c r="Q41"/>
  <c r="R41"/>
  <c r="N42"/>
  <c r="O42"/>
  <c r="P42"/>
  <c r="Q42"/>
  <c r="R42"/>
  <c r="X42"/>
  <c r="V42"/>
  <c r="W42"/>
  <c r="N37"/>
  <c r="O37"/>
  <c r="P37"/>
  <c r="Q37"/>
  <c r="R37"/>
  <c r="N38"/>
  <c r="O38"/>
  <c r="P38"/>
  <c r="Q38"/>
  <c r="R38"/>
  <c r="X38"/>
  <c r="W38"/>
  <c r="N29"/>
  <c r="O29"/>
  <c r="P29"/>
  <c r="Q29"/>
  <c r="R29"/>
  <c r="N30"/>
  <c r="O30"/>
  <c r="P30"/>
  <c r="Q30"/>
  <c r="R30"/>
  <c r="X30"/>
  <c r="V30"/>
  <c r="L19"/>
  <c r="L17" s="1"/>
  <c r="N19"/>
  <c r="O19"/>
  <c r="P19"/>
  <c r="Q19"/>
  <c r="R19"/>
  <c r="N17"/>
  <c r="O17"/>
  <c r="P17"/>
  <c r="Q17"/>
  <c r="R17"/>
  <c r="X17"/>
  <c r="L15"/>
  <c r="L12" s="1"/>
  <c r="N15"/>
  <c r="O15"/>
  <c r="P15"/>
  <c r="Q15"/>
  <c r="R15"/>
  <c r="N12"/>
  <c r="O12"/>
  <c r="P12"/>
  <c r="Q12"/>
  <c r="R12"/>
  <c r="X12"/>
  <c r="V12"/>
  <c r="W12"/>
  <c r="N399"/>
  <c r="O399"/>
  <c r="P399"/>
  <c r="Q399"/>
  <c r="R399"/>
  <c r="N388"/>
  <c r="O388"/>
  <c r="P388"/>
  <c r="Q388"/>
  <c r="R388"/>
  <c r="X388"/>
  <c r="W388"/>
  <c r="L385"/>
  <c r="N385"/>
  <c r="O385"/>
  <c r="P385"/>
  <c r="Q385"/>
  <c r="R385"/>
  <c r="K383"/>
  <c r="L383"/>
  <c r="N383"/>
  <c r="O383"/>
  <c r="P383"/>
  <c r="Q383"/>
  <c r="R383"/>
  <c r="X383"/>
  <c r="V383"/>
  <c r="W383"/>
  <c r="N377"/>
  <c r="O377"/>
  <c r="P377"/>
  <c r="Q377"/>
  <c r="R377"/>
  <c r="N370"/>
  <c r="O370"/>
  <c r="P370"/>
  <c r="Q370"/>
  <c r="R370"/>
  <c r="X370"/>
  <c r="V370"/>
  <c r="W370"/>
  <c r="N366"/>
  <c r="O366"/>
  <c r="P366"/>
  <c r="Q366"/>
  <c r="R366"/>
  <c r="K352"/>
  <c r="L352"/>
  <c r="L353" s="1"/>
  <c r="L354" s="1"/>
  <c r="N352"/>
  <c r="O352"/>
  <c r="P352"/>
  <c r="Q352"/>
  <c r="R352"/>
  <c r="X352"/>
  <c r="K343"/>
  <c r="L343"/>
  <c r="N343"/>
  <c r="O343"/>
  <c r="P343"/>
  <c r="Q343"/>
  <c r="R343"/>
  <c r="N339"/>
  <c r="O339"/>
  <c r="P339"/>
  <c r="Q339"/>
  <c r="R339"/>
  <c r="X339"/>
  <c r="N335"/>
  <c r="O335"/>
  <c r="P335"/>
  <c r="Q335"/>
  <c r="R335"/>
  <c r="N333"/>
  <c r="O333"/>
  <c r="P333"/>
  <c r="Q333"/>
  <c r="R333"/>
  <c r="X333"/>
  <c r="V333"/>
  <c r="W333"/>
  <c r="L322"/>
  <c r="N322"/>
  <c r="O322"/>
  <c r="P322"/>
  <c r="Q322"/>
  <c r="R322"/>
  <c r="N311"/>
  <c r="O311"/>
  <c r="P311"/>
  <c r="Q311"/>
  <c r="R311"/>
  <c r="X311"/>
  <c r="W311"/>
  <c r="N310"/>
  <c r="O310"/>
  <c r="P310"/>
  <c r="Q310"/>
  <c r="R310"/>
  <c r="N309"/>
  <c r="O309"/>
  <c r="P309"/>
  <c r="Q309"/>
  <c r="R309"/>
  <c r="X309"/>
  <c r="V309"/>
  <c r="N299"/>
  <c r="O299"/>
  <c r="P299"/>
  <c r="Q299"/>
  <c r="R299"/>
  <c r="K296"/>
  <c r="L296"/>
  <c r="N296"/>
  <c r="O296"/>
  <c r="P296"/>
  <c r="Q296"/>
  <c r="R296"/>
  <c r="X296"/>
  <c r="W296"/>
  <c r="N290"/>
  <c r="O290"/>
  <c r="P290"/>
  <c r="Q290"/>
  <c r="R290"/>
  <c r="K291"/>
  <c r="L291"/>
  <c r="N291"/>
  <c r="O291"/>
  <c r="P291"/>
  <c r="Q291"/>
  <c r="R291"/>
  <c r="X291"/>
  <c r="N287"/>
  <c r="O287"/>
  <c r="P287"/>
  <c r="Q287"/>
  <c r="R287"/>
  <c r="N281"/>
  <c r="O281"/>
  <c r="P281"/>
  <c r="Q281"/>
  <c r="R281"/>
  <c r="X281"/>
  <c r="L269"/>
  <c r="L270" s="1"/>
  <c r="N269"/>
  <c r="O269"/>
  <c r="P269"/>
  <c r="Q269"/>
  <c r="R269"/>
  <c r="K263"/>
  <c r="L263"/>
  <c r="N263"/>
  <c r="O263"/>
  <c r="P263"/>
  <c r="Q263"/>
  <c r="R263"/>
  <c r="X263"/>
  <c r="V263"/>
  <c r="K256"/>
  <c r="L256"/>
  <c r="N256"/>
  <c r="O256"/>
  <c r="P256"/>
  <c r="Q256"/>
  <c r="R256"/>
  <c r="K252"/>
  <c r="K253" s="1"/>
  <c r="L252"/>
  <c r="L253" s="1"/>
  <c r="N252"/>
  <c r="O252"/>
  <c r="P252"/>
  <c r="Q252"/>
  <c r="R252"/>
  <c r="X252"/>
  <c r="V252"/>
  <c r="W252"/>
  <c r="K245"/>
  <c r="L245"/>
  <c r="N245"/>
  <c r="O245"/>
  <c r="P245"/>
  <c r="Q245"/>
  <c r="R245"/>
  <c r="N234"/>
  <c r="O234"/>
  <c r="P234"/>
  <c r="Q234"/>
  <c r="R234"/>
  <c r="X234"/>
  <c r="V234"/>
  <c r="N232"/>
  <c r="O232"/>
  <c r="P232"/>
  <c r="Q232"/>
  <c r="R232"/>
  <c r="N227"/>
  <c r="O227"/>
  <c r="P227"/>
  <c r="Q227"/>
  <c r="R227"/>
  <c r="X227"/>
  <c r="V227"/>
  <c r="N219"/>
  <c r="O219"/>
  <c r="P219"/>
  <c r="Q219"/>
  <c r="R219"/>
  <c r="N216"/>
  <c r="O216"/>
  <c r="P216"/>
  <c r="Q216"/>
  <c r="R216"/>
  <c r="X216"/>
  <c r="K192"/>
  <c r="L192"/>
  <c r="N192"/>
  <c r="O192"/>
  <c r="P192"/>
  <c r="Q192"/>
  <c r="R192"/>
  <c r="K193"/>
  <c r="L193"/>
  <c r="L194" s="1"/>
  <c r="N193"/>
  <c r="O193"/>
  <c r="P193"/>
  <c r="Q193"/>
  <c r="R193"/>
  <c r="X193"/>
  <c r="W193"/>
  <c r="K185"/>
  <c r="L185"/>
  <c r="N185"/>
  <c r="O185"/>
  <c r="P185"/>
  <c r="Q185"/>
  <c r="R185"/>
  <c r="N183"/>
  <c r="O183"/>
  <c r="P183"/>
  <c r="Q183"/>
  <c r="R183"/>
  <c r="X183"/>
  <c r="W183"/>
  <c r="N174"/>
  <c r="O174"/>
  <c r="P174"/>
  <c r="Q174"/>
  <c r="R174"/>
  <c r="N171"/>
  <c r="O171"/>
  <c r="P171"/>
  <c r="Q171"/>
  <c r="R171"/>
  <c r="X171"/>
  <c r="V171"/>
  <c r="K165"/>
  <c r="K161" s="1"/>
  <c r="L165"/>
  <c r="L161" s="1"/>
  <c r="N165"/>
  <c r="O165"/>
  <c r="P165"/>
  <c r="Q165"/>
  <c r="R165"/>
  <c r="N161"/>
  <c r="O161"/>
  <c r="P161"/>
  <c r="Q161"/>
  <c r="R161"/>
  <c r="X161"/>
  <c r="V161"/>
  <c r="N154"/>
  <c r="O154"/>
  <c r="P154"/>
  <c r="Q154"/>
  <c r="R154"/>
  <c r="N149"/>
  <c r="O149"/>
  <c r="P149"/>
  <c r="Q149"/>
  <c r="R149"/>
  <c r="X149"/>
  <c r="V149"/>
  <c r="N143"/>
  <c r="O143"/>
  <c r="P143"/>
  <c r="Q143"/>
  <c r="R143"/>
  <c r="N136"/>
  <c r="O136"/>
  <c r="P136"/>
  <c r="Q136"/>
  <c r="R136"/>
  <c r="X136"/>
  <c r="N127"/>
  <c r="O127"/>
  <c r="P127"/>
  <c r="Q127"/>
  <c r="R127"/>
  <c r="N126"/>
  <c r="O126"/>
  <c r="P126"/>
  <c r="Q126"/>
  <c r="R126"/>
  <c r="X126"/>
  <c r="V126"/>
  <c r="W126"/>
  <c r="K125"/>
  <c r="L125"/>
  <c r="N125"/>
  <c r="O125"/>
  <c r="P125"/>
  <c r="Q125"/>
  <c r="R125"/>
  <c r="N112"/>
  <c r="O112"/>
  <c r="P112"/>
  <c r="Q112"/>
  <c r="R112"/>
  <c r="X112"/>
  <c r="V112"/>
  <c r="W112"/>
  <c r="N102"/>
  <c r="O102"/>
  <c r="P102"/>
  <c r="Q102"/>
  <c r="R102"/>
  <c r="N97"/>
  <c r="O97"/>
  <c r="P97"/>
  <c r="Q97"/>
  <c r="R97"/>
  <c r="X97"/>
  <c r="V97"/>
  <c r="W97"/>
  <c r="K95"/>
  <c r="K96" s="1"/>
  <c r="L95"/>
  <c r="L96" s="1"/>
  <c r="N95"/>
  <c r="O95"/>
  <c r="P95"/>
  <c r="Q95"/>
  <c r="R95"/>
  <c r="N86"/>
  <c r="O86"/>
  <c r="P86"/>
  <c r="Q86"/>
  <c r="R86"/>
  <c r="X86"/>
  <c r="V86"/>
  <c r="K84"/>
  <c r="N84"/>
  <c r="O84"/>
  <c r="P84"/>
  <c r="Q84"/>
  <c r="R84"/>
  <c r="N76"/>
  <c r="O76"/>
  <c r="P76"/>
  <c r="Q76"/>
  <c r="R76"/>
  <c r="X76"/>
  <c r="V76"/>
  <c r="W76"/>
  <c r="K74"/>
  <c r="K72" s="1"/>
  <c r="L74"/>
  <c r="L72" s="1"/>
  <c r="N74"/>
  <c r="O74"/>
  <c r="P74"/>
  <c r="Q74"/>
  <c r="R74"/>
  <c r="N72"/>
  <c r="O72"/>
  <c r="P72"/>
  <c r="Q72"/>
  <c r="R72"/>
  <c r="X72"/>
  <c r="V72"/>
  <c r="W72"/>
  <c r="K64"/>
  <c r="L64"/>
  <c r="N64"/>
  <c r="O64"/>
  <c r="P64"/>
  <c r="Q64"/>
  <c r="R64"/>
  <c r="N56"/>
  <c r="O56"/>
  <c r="P56"/>
  <c r="Q56"/>
  <c r="R56"/>
  <c r="X56"/>
  <c r="V56"/>
  <c r="W56"/>
  <c r="L55"/>
  <c r="L44" s="1"/>
  <c r="N55"/>
  <c r="O55"/>
  <c r="P55"/>
  <c r="Q55"/>
  <c r="R55"/>
  <c r="N44"/>
  <c r="O44"/>
  <c r="P44"/>
  <c r="Q44"/>
  <c r="R44"/>
  <c r="X44"/>
  <c r="W44"/>
  <c r="K39"/>
  <c r="L39"/>
  <c r="N39"/>
  <c r="O39"/>
  <c r="P39"/>
  <c r="Q39"/>
  <c r="R39"/>
  <c r="K40"/>
  <c r="K41" s="1"/>
  <c r="K42" s="1"/>
  <c r="L40"/>
  <c r="L41" s="1"/>
  <c r="L42" s="1"/>
  <c r="N40"/>
  <c r="O40"/>
  <c r="P40"/>
  <c r="Q40"/>
  <c r="R40"/>
  <c r="X40"/>
  <c r="N31"/>
  <c r="O31"/>
  <c r="P31"/>
  <c r="Q31"/>
  <c r="R31"/>
  <c r="N20"/>
  <c r="O20"/>
  <c r="P20"/>
  <c r="Q20"/>
  <c r="R20"/>
  <c r="X20"/>
  <c r="K18"/>
  <c r="K16" s="1"/>
  <c r="L18"/>
  <c r="L16" s="1"/>
  <c r="N18"/>
  <c r="O18"/>
  <c r="P18"/>
  <c r="Q18"/>
  <c r="R18"/>
  <c r="N16"/>
  <c r="O16"/>
  <c r="P16"/>
  <c r="Q16"/>
  <c r="R16"/>
  <c r="X16"/>
  <c r="L13"/>
  <c r="N13"/>
  <c r="O13"/>
  <c r="P13"/>
  <c r="Q13"/>
  <c r="R13"/>
  <c r="K14"/>
  <c r="L14"/>
  <c r="N14"/>
  <c r="O14"/>
  <c r="P14"/>
  <c r="Q14"/>
  <c r="R14"/>
  <c r="X14"/>
  <c r="W14"/>
  <c r="N9"/>
  <c r="O9"/>
  <c r="P9"/>
  <c r="Q9"/>
  <c r="R9"/>
  <c r="N7"/>
  <c r="O7"/>
  <c r="P7"/>
  <c r="Q7"/>
  <c r="R7"/>
  <c r="X7"/>
  <c r="W7"/>
  <c r="N396"/>
  <c r="O396"/>
  <c r="P396"/>
  <c r="Q396"/>
  <c r="R396"/>
  <c r="N360"/>
  <c r="O360"/>
  <c r="P360"/>
  <c r="Q360"/>
  <c r="R360"/>
  <c r="X360"/>
  <c r="V360"/>
  <c r="N354"/>
  <c r="O354"/>
  <c r="P354"/>
  <c r="Q354"/>
  <c r="R354"/>
  <c r="N325"/>
  <c r="O325"/>
  <c r="P325"/>
  <c r="Q325"/>
  <c r="R325"/>
  <c r="X325"/>
  <c r="V325"/>
  <c r="W325"/>
  <c r="L323"/>
  <c r="L257" s="1"/>
  <c r="N323"/>
  <c r="O323"/>
  <c r="P323"/>
  <c r="Q323"/>
  <c r="R323"/>
  <c r="N257"/>
  <c r="O257"/>
  <c r="P257"/>
  <c r="Q257"/>
  <c r="R257"/>
  <c r="X257"/>
  <c r="V257"/>
  <c r="W257"/>
  <c r="N239"/>
  <c r="O239"/>
  <c r="P239"/>
  <c r="Q239"/>
  <c r="R239"/>
  <c r="X239"/>
  <c r="N209"/>
  <c r="O209"/>
  <c r="P209"/>
  <c r="Q209"/>
  <c r="R209"/>
  <c r="X209"/>
  <c r="W209"/>
  <c r="K198"/>
  <c r="K184" s="1"/>
  <c r="K144" s="1"/>
  <c r="L198"/>
  <c r="L184" s="1"/>
  <c r="N198"/>
  <c r="O198"/>
  <c r="P198"/>
  <c r="Q198"/>
  <c r="R198"/>
  <c r="N184"/>
  <c r="O184"/>
  <c r="P184"/>
  <c r="Q184"/>
  <c r="R184"/>
  <c r="X184"/>
  <c r="W184"/>
  <c r="L144"/>
  <c r="N144"/>
  <c r="O144"/>
  <c r="P144"/>
  <c r="Q144"/>
  <c r="R144"/>
  <c r="X144"/>
  <c r="N137"/>
  <c r="O137"/>
  <c r="P137"/>
  <c r="Q137"/>
  <c r="R137"/>
  <c r="X137"/>
  <c r="V137"/>
  <c r="W137"/>
  <c r="N121"/>
  <c r="O121"/>
  <c r="P121"/>
  <c r="Q121"/>
  <c r="R121"/>
  <c r="X121"/>
  <c r="N119"/>
  <c r="O119"/>
  <c r="P119"/>
  <c r="Q119"/>
  <c r="R119"/>
  <c r="X119"/>
  <c r="V119"/>
  <c r="W119"/>
  <c r="N107"/>
  <c r="O107"/>
  <c r="P107"/>
  <c r="Q107"/>
  <c r="R107"/>
  <c r="N106"/>
  <c r="O106"/>
  <c r="P106"/>
  <c r="Q106"/>
  <c r="R106"/>
  <c r="X106"/>
  <c r="W106"/>
  <c r="N103"/>
  <c r="O103"/>
  <c r="P103"/>
  <c r="Q103"/>
  <c r="R103"/>
  <c r="X103"/>
  <c r="N88"/>
  <c r="O88"/>
  <c r="P88"/>
  <c r="Q88"/>
  <c r="R88"/>
  <c r="X88"/>
  <c r="N78"/>
  <c r="O78"/>
  <c r="P78"/>
  <c r="Q78"/>
  <c r="R78"/>
  <c r="K65"/>
  <c r="L65"/>
  <c r="N65"/>
  <c r="O65"/>
  <c r="P65"/>
  <c r="Q65"/>
  <c r="R65"/>
  <c r="X65"/>
  <c r="K51"/>
  <c r="L51"/>
  <c r="N51"/>
  <c r="O51"/>
  <c r="P51"/>
  <c r="Q51"/>
  <c r="R51"/>
  <c r="K32"/>
  <c r="L32"/>
  <c r="N32"/>
  <c r="O32"/>
  <c r="P32"/>
  <c r="Q32"/>
  <c r="R32"/>
  <c r="X32"/>
  <c r="W32"/>
  <c r="N374"/>
  <c r="O374"/>
  <c r="P374"/>
  <c r="Q374"/>
  <c r="R374"/>
  <c r="K344"/>
  <c r="L344"/>
  <c r="L345" s="1"/>
  <c r="L342" s="1"/>
  <c r="N344"/>
  <c r="O344"/>
  <c r="P344"/>
  <c r="Q344"/>
  <c r="R344"/>
  <c r="X344"/>
  <c r="K341"/>
  <c r="L341"/>
  <c r="N341"/>
  <c r="O341"/>
  <c r="P341"/>
  <c r="Q341"/>
  <c r="R341"/>
  <c r="N319"/>
  <c r="O319"/>
  <c r="P319"/>
  <c r="Q319"/>
  <c r="R319"/>
  <c r="X319"/>
  <c r="N315"/>
  <c r="O315"/>
  <c r="P315"/>
  <c r="Q315"/>
  <c r="R315"/>
  <c r="X315"/>
  <c r="N288"/>
  <c r="O288"/>
  <c r="P288"/>
  <c r="Q288"/>
  <c r="R288"/>
  <c r="X288"/>
  <c r="V288"/>
  <c r="W288"/>
  <c r="N266"/>
  <c r="O266"/>
  <c r="P266"/>
  <c r="Q266"/>
  <c r="R266"/>
  <c r="N260"/>
  <c r="O260"/>
  <c r="P260"/>
  <c r="Q260"/>
  <c r="R260"/>
  <c r="X260"/>
  <c r="V260"/>
  <c r="N240"/>
  <c r="O240"/>
  <c r="P240"/>
  <c r="Q240"/>
  <c r="R240"/>
  <c r="X240"/>
  <c r="N230"/>
  <c r="O230"/>
  <c r="P230"/>
  <c r="Q230"/>
  <c r="R230"/>
  <c r="X230"/>
  <c r="V230"/>
  <c r="W230"/>
  <c r="K211"/>
  <c r="L211"/>
  <c r="N211"/>
  <c r="O211"/>
  <c r="P211"/>
  <c r="Q211"/>
  <c r="R211"/>
  <c r="N204"/>
  <c r="O204"/>
  <c r="P204"/>
  <c r="Q204"/>
  <c r="R204"/>
  <c r="X204"/>
  <c r="V204"/>
  <c r="N197"/>
  <c r="O197"/>
  <c r="P197"/>
  <c r="Q197"/>
  <c r="R197"/>
  <c r="N176"/>
  <c r="O176"/>
  <c r="P176"/>
  <c r="Q176"/>
  <c r="R176"/>
  <c r="X176"/>
  <c r="V176"/>
  <c r="N133"/>
  <c r="O133"/>
  <c r="P133"/>
  <c r="Q133"/>
  <c r="R133"/>
  <c r="V133"/>
  <c r="K111"/>
  <c r="L111"/>
  <c r="N111"/>
  <c r="O111"/>
  <c r="P111"/>
  <c r="Q111"/>
  <c r="R111"/>
  <c r="X111"/>
  <c r="K393"/>
  <c r="K345" s="1"/>
  <c r="L393"/>
  <c r="N393"/>
  <c r="O393"/>
  <c r="P393"/>
  <c r="Q393"/>
  <c r="R393"/>
  <c r="V393"/>
  <c r="X393"/>
  <c r="N345"/>
  <c r="O345"/>
  <c r="P345"/>
  <c r="Q345"/>
  <c r="R345"/>
  <c r="X345"/>
  <c r="W345"/>
  <c r="K342"/>
  <c r="N342"/>
  <c r="O342"/>
  <c r="P342"/>
  <c r="Q342"/>
  <c r="R342"/>
  <c r="V342"/>
  <c r="W342"/>
  <c r="N316"/>
  <c r="O316"/>
  <c r="P316"/>
  <c r="Q316"/>
  <c r="R316"/>
  <c r="X316"/>
  <c r="K282"/>
  <c r="L282"/>
  <c r="N282"/>
  <c r="O282"/>
  <c r="P282"/>
  <c r="Q282"/>
  <c r="R282"/>
  <c r="V282"/>
  <c r="W282"/>
  <c r="L280"/>
  <c r="N280"/>
  <c r="O280"/>
  <c r="P280"/>
  <c r="Q280"/>
  <c r="R280"/>
  <c r="X280"/>
  <c r="V280"/>
  <c r="L279"/>
  <c r="N279"/>
  <c r="O279"/>
  <c r="P279"/>
  <c r="Q279"/>
  <c r="R279"/>
  <c r="V279"/>
  <c r="X279"/>
  <c r="K264"/>
  <c r="K265" s="1"/>
  <c r="K254" s="1"/>
  <c r="L264"/>
  <c r="L265" s="1"/>
  <c r="N264"/>
  <c r="O264"/>
  <c r="P264"/>
  <c r="Q264"/>
  <c r="R264"/>
  <c r="X264"/>
  <c r="W264"/>
  <c r="N261"/>
  <c r="O261"/>
  <c r="P261"/>
  <c r="Q261"/>
  <c r="R261"/>
  <c r="V261"/>
  <c r="K237"/>
  <c r="L237"/>
  <c r="N237"/>
  <c r="O237"/>
  <c r="P237"/>
  <c r="Q237"/>
  <c r="R237"/>
  <c r="X237"/>
  <c r="N233"/>
  <c r="O233"/>
  <c r="P233"/>
  <c r="Q233"/>
  <c r="R233"/>
  <c r="V233"/>
  <c r="X233"/>
  <c r="K220"/>
  <c r="L220"/>
  <c r="N220"/>
  <c r="O220"/>
  <c r="P220"/>
  <c r="Q220"/>
  <c r="R220"/>
  <c r="X220"/>
  <c r="W220"/>
  <c r="K212"/>
  <c r="K213" s="1"/>
  <c r="L212"/>
  <c r="L213" s="1"/>
  <c r="N212"/>
  <c r="O212"/>
  <c r="P212"/>
  <c r="Q212"/>
  <c r="R212"/>
  <c r="V212"/>
  <c r="N205"/>
  <c r="O205"/>
  <c r="P205"/>
  <c r="Q205"/>
  <c r="R205"/>
  <c r="X205"/>
  <c r="N195"/>
  <c r="O195"/>
  <c r="P195"/>
  <c r="Q195"/>
  <c r="R195"/>
  <c r="V195"/>
  <c r="X195"/>
  <c r="L186"/>
  <c r="N186"/>
  <c r="O186"/>
  <c r="P186"/>
  <c r="Q186"/>
  <c r="R186"/>
  <c r="X186"/>
  <c r="W186"/>
  <c r="K179"/>
  <c r="L179"/>
  <c r="N179"/>
  <c r="O179"/>
  <c r="P179"/>
  <c r="Q179"/>
  <c r="R179"/>
  <c r="V179"/>
  <c r="N167"/>
  <c r="O167"/>
  <c r="P167"/>
  <c r="Q167"/>
  <c r="R167"/>
  <c r="X167"/>
  <c r="N153"/>
  <c r="O153"/>
  <c r="P153"/>
  <c r="Q153"/>
  <c r="R153"/>
  <c r="V153"/>
  <c r="W153"/>
  <c r="K138"/>
  <c r="L138"/>
  <c r="N138"/>
  <c r="O138"/>
  <c r="P138"/>
  <c r="Q138"/>
  <c r="R138"/>
  <c r="X138"/>
  <c r="N131"/>
  <c r="O131"/>
  <c r="P131"/>
  <c r="Q131"/>
  <c r="R131"/>
  <c r="V131"/>
  <c r="W131"/>
  <c r="X131"/>
  <c r="K6"/>
  <c r="L6"/>
  <c r="N6"/>
  <c r="O6"/>
  <c r="P6"/>
  <c r="Q6"/>
  <c r="R6"/>
  <c r="J21" i="11" l="1"/>
  <c r="V6" i="8"/>
  <c r="W6"/>
  <c r="L181"/>
  <c r="L195"/>
  <c r="L196" s="1"/>
  <c r="L197" s="1"/>
  <c r="L176" s="1"/>
  <c r="K202"/>
  <c r="V220"/>
  <c r="V264"/>
  <c r="X342"/>
  <c r="V111"/>
  <c r="W176"/>
  <c r="W204"/>
  <c r="W260"/>
  <c r="V32"/>
  <c r="V106"/>
  <c r="V184"/>
  <c r="V209"/>
  <c r="W360"/>
  <c r="V7"/>
  <c r="V14"/>
  <c r="V44"/>
  <c r="L56"/>
  <c r="W86"/>
  <c r="L112"/>
  <c r="L113" s="1"/>
  <c r="W149"/>
  <c r="W161"/>
  <c r="W171"/>
  <c r="V183"/>
  <c r="V193"/>
  <c r="W227"/>
  <c r="W234"/>
  <c r="W263"/>
  <c r="V296"/>
  <c r="W309"/>
  <c r="V311"/>
  <c r="V388"/>
  <c r="W30"/>
  <c r="V38"/>
  <c r="W59"/>
  <c r="V69"/>
  <c r="V71"/>
  <c r="V87"/>
  <c r="V109"/>
  <c r="W170"/>
  <c r="V182"/>
  <c r="V190"/>
  <c r="V222"/>
  <c r="L271"/>
  <c r="L324"/>
  <c r="W365"/>
  <c r="W376"/>
  <c r="K381"/>
  <c r="L201"/>
  <c r="W350"/>
  <c r="X35"/>
  <c r="X146"/>
  <c r="K199"/>
  <c r="X259"/>
  <c r="X301"/>
  <c r="X336"/>
  <c r="X90"/>
  <c r="X141"/>
  <c r="X265"/>
  <c r="X340"/>
  <c r="X349"/>
  <c r="X375"/>
  <c r="W26"/>
  <c r="K75"/>
  <c r="K76" s="1"/>
  <c r="X155"/>
  <c r="X238"/>
  <c r="X295"/>
  <c r="W305"/>
  <c r="W8"/>
  <c r="W47"/>
  <c r="W114"/>
  <c r="W158"/>
  <c r="X178"/>
  <c r="X217"/>
  <c r="X247"/>
  <c r="X292"/>
  <c r="W326"/>
  <c r="X348"/>
  <c r="X373"/>
  <c r="X397"/>
  <c r="X77"/>
  <c r="W177"/>
  <c r="W231"/>
  <c r="W303"/>
  <c r="L381"/>
  <c r="L199"/>
  <c r="L75"/>
  <c r="L76" s="1"/>
  <c r="W138"/>
  <c r="W179"/>
  <c r="V205"/>
  <c r="V237"/>
  <c r="V319"/>
  <c r="V344"/>
  <c r="V65"/>
  <c r="V88"/>
  <c r="V16"/>
  <c r="V20"/>
  <c r="V40"/>
  <c r="V136"/>
  <c r="V216"/>
  <c r="V281"/>
  <c r="V291"/>
  <c r="V339"/>
  <c r="V352"/>
  <c r="V17"/>
  <c r="V81"/>
  <c r="V101"/>
  <c r="V124"/>
  <c r="V157"/>
  <c r="V208"/>
  <c r="V244"/>
  <c r="V262"/>
  <c r="V271"/>
  <c r="V276"/>
  <c r="V293"/>
  <c r="V314"/>
  <c r="V318"/>
  <c r="V329"/>
  <c r="V381"/>
  <c r="W387"/>
  <c r="W28"/>
  <c r="W58"/>
  <c r="W82"/>
  <c r="W169"/>
  <c r="W201"/>
  <c r="X250"/>
  <c r="V249"/>
  <c r="W357"/>
  <c r="W166"/>
  <c r="W181"/>
  <c r="W207"/>
  <c r="W53"/>
  <c r="W85"/>
  <c r="W130"/>
  <c r="W156"/>
  <c r="W272"/>
  <c r="W285"/>
  <c r="W91"/>
  <c r="W346"/>
  <c r="W22"/>
  <c r="W73"/>
  <c r="W140"/>
  <c r="W224"/>
  <c r="W313"/>
  <c r="W129"/>
  <c r="W284"/>
  <c r="X179"/>
  <c r="W319"/>
  <c r="W344"/>
  <c r="W65"/>
  <c r="W88"/>
  <c r="W16"/>
  <c r="W20"/>
  <c r="W40"/>
  <c r="K112"/>
  <c r="K113" s="1"/>
  <c r="W136"/>
  <c r="W216"/>
  <c r="W281"/>
  <c r="W291"/>
  <c r="W339"/>
  <c r="W352"/>
  <c r="W17"/>
  <c r="W81"/>
  <c r="W101"/>
  <c r="W124"/>
  <c r="W157"/>
  <c r="V170"/>
  <c r="L182"/>
  <c r="L183" s="1"/>
  <c r="W208"/>
  <c r="W244"/>
  <c r="W262"/>
  <c r="W271"/>
  <c r="W276"/>
  <c r="W293"/>
  <c r="W314"/>
  <c r="W318"/>
  <c r="W329"/>
  <c r="V365"/>
  <c r="V376"/>
  <c r="W381"/>
  <c r="X387"/>
  <c r="V24"/>
  <c r="X58"/>
  <c r="X82"/>
  <c r="W147"/>
  <c r="X169"/>
  <c r="X201"/>
  <c r="W249"/>
  <c r="X337"/>
  <c r="V350"/>
  <c r="V356"/>
  <c r="W35"/>
  <c r="W146"/>
  <c r="X166"/>
  <c r="X181"/>
  <c r="X207"/>
  <c r="W259"/>
  <c r="W301"/>
  <c r="W336"/>
  <c r="X53"/>
  <c r="X85"/>
  <c r="W90"/>
  <c r="X130"/>
  <c r="W141"/>
  <c r="X156"/>
  <c r="W265"/>
  <c r="X272"/>
  <c r="X285"/>
  <c r="W340"/>
  <c r="W349"/>
  <c r="W375"/>
  <c r="X91"/>
  <c r="W155"/>
  <c r="W238"/>
  <c r="W295"/>
  <c r="X346"/>
  <c r="K353"/>
  <c r="K354" s="1"/>
  <c r="X22"/>
  <c r="X73"/>
  <c r="X140"/>
  <c r="W178"/>
  <c r="W217"/>
  <c r="X224"/>
  <c r="W247"/>
  <c r="W292"/>
  <c r="X313"/>
  <c r="W348"/>
  <c r="W373"/>
  <c r="W397"/>
  <c r="X129"/>
  <c r="X284"/>
  <c r="X74"/>
  <c r="W74"/>
  <c r="V74"/>
  <c r="X125"/>
  <c r="W125"/>
  <c r="V125"/>
  <c r="X269"/>
  <c r="W269"/>
  <c r="V269"/>
  <c r="X287"/>
  <c r="W287"/>
  <c r="V287"/>
  <c r="X385"/>
  <c r="W385"/>
  <c r="V385"/>
  <c r="X399"/>
  <c r="W399"/>
  <c r="V399"/>
  <c r="X15"/>
  <c r="W15"/>
  <c r="V15"/>
  <c r="X19"/>
  <c r="W19"/>
  <c r="V19"/>
  <c r="X29"/>
  <c r="W29"/>
  <c r="V29"/>
  <c r="X37"/>
  <c r="W37"/>
  <c r="V37"/>
  <c r="X41"/>
  <c r="W41"/>
  <c r="V41"/>
  <c r="X80"/>
  <c r="W80"/>
  <c r="V80"/>
  <c r="X118"/>
  <c r="W118"/>
  <c r="V118"/>
  <c r="X223"/>
  <c r="W223"/>
  <c r="V223"/>
  <c r="X251"/>
  <c r="W251"/>
  <c r="V251"/>
  <c r="X268"/>
  <c r="W268"/>
  <c r="V268"/>
  <c r="X273"/>
  <c r="W273"/>
  <c r="V273"/>
  <c r="X278"/>
  <c r="W278"/>
  <c r="V278"/>
  <c r="X302"/>
  <c r="W302"/>
  <c r="V302"/>
  <c r="X317"/>
  <c r="W317"/>
  <c r="V317"/>
  <c r="X324"/>
  <c r="W324"/>
  <c r="V324"/>
  <c r="X338"/>
  <c r="W338"/>
  <c r="V338"/>
  <c r="V167"/>
  <c r="W212"/>
  <c r="W261"/>
  <c r="V316"/>
  <c r="W133"/>
  <c r="W197"/>
  <c r="V197"/>
  <c r="W211"/>
  <c r="V211"/>
  <c r="W266"/>
  <c r="V266"/>
  <c r="W341"/>
  <c r="V341"/>
  <c r="W374"/>
  <c r="V374"/>
  <c r="W51"/>
  <c r="V51"/>
  <c r="W78"/>
  <c r="V78"/>
  <c r="W107"/>
  <c r="V107"/>
  <c r="W198"/>
  <c r="V198"/>
  <c r="X31"/>
  <c r="W31"/>
  <c r="V31"/>
  <c r="X55"/>
  <c r="W55"/>
  <c r="V55"/>
  <c r="X64"/>
  <c r="W64"/>
  <c r="V64"/>
  <c r="X84"/>
  <c r="W84"/>
  <c r="V84"/>
  <c r="X102"/>
  <c r="W102"/>
  <c r="V102"/>
  <c r="X174"/>
  <c r="W174"/>
  <c r="V174"/>
  <c r="X185"/>
  <c r="W185"/>
  <c r="V185"/>
  <c r="X219"/>
  <c r="W219"/>
  <c r="V219"/>
  <c r="X232"/>
  <c r="W232"/>
  <c r="V232"/>
  <c r="X290"/>
  <c r="W290"/>
  <c r="V290"/>
  <c r="X49"/>
  <c r="W49"/>
  <c r="V49"/>
  <c r="X83"/>
  <c r="W83"/>
  <c r="V83"/>
  <c r="X135"/>
  <c r="W135"/>
  <c r="V135"/>
  <c r="X152"/>
  <c r="W152"/>
  <c r="V152"/>
  <c r="X164"/>
  <c r="W164"/>
  <c r="V164"/>
  <c r="X180"/>
  <c r="W180"/>
  <c r="V180"/>
  <c r="X191"/>
  <c r="W191"/>
  <c r="V191"/>
  <c r="X307"/>
  <c r="W307"/>
  <c r="V307"/>
  <c r="X358"/>
  <c r="W358"/>
  <c r="V358"/>
  <c r="X369"/>
  <c r="W369"/>
  <c r="V369"/>
  <c r="X380"/>
  <c r="W380"/>
  <c r="V380"/>
  <c r="W167"/>
  <c r="X212"/>
  <c r="X261"/>
  <c r="W316"/>
  <c r="X133"/>
  <c r="X323"/>
  <c r="W323"/>
  <c r="V323"/>
  <c r="X396"/>
  <c r="W396"/>
  <c r="V396"/>
  <c r="X9"/>
  <c r="W9"/>
  <c r="V9"/>
  <c r="X18"/>
  <c r="W18"/>
  <c r="V18"/>
  <c r="X39"/>
  <c r="W39"/>
  <c r="V39"/>
  <c r="X95"/>
  <c r="W95"/>
  <c r="V95"/>
  <c r="X165"/>
  <c r="W165"/>
  <c r="V165"/>
  <c r="X192"/>
  <c r="W192"/>
  <c r="V192"/>
  <c r="X245"/>
  <c r="W245"/>
  <c r="V245"/>
  <c r="X299"/>
  <c r="W299"/>
  <c r="V299"/>
  <c r="X310"/>
  <c r="W310"/>
  <c r="V310"/>
  <c r="X322"/>
  <c r="W322"/>
  <c r="V322"/>
  <c r="X335"/>
  <c r="W335"/>
  <c r="V335"/>
  <c r="X343"/>
  <c r="W343"/>
  <c r="V343"/>
  <c r="X63"/>
  <c r="W63"/>
  <c r="V63"/>
  <c r="X94"/>
  <c r="W94"/>
  <c r="V94"/>
  <c r="X200"/>
  <c r="W200"/>
  <c r="V200"/>
  <c r="V138"/>
  <c r="X153"/>
  <c r="V186"/>
  <c r="W195"/>
  <c r="W205"/>
  <c r="W233"/>
  <c r="W237"/>
  <c r="W279"/>
  <c r="W280"/>
  <c r="X282"/>
  <c r="V345"/>
  <c r="W393"/>
  <c r="W111"/>
  <c r="X197"/>
  <c r="X211"/>
  <c r="X266"/>
  <c r="X341"/>
  <c r="X374"/>
  <c r="X51"/>
  <c r="X78"/>
  <c r="X107"/>
  <c r="X198"/>
  <c r="W240"/>
  <c r="V240"/>
  <c r="W315"/>
  <c r="V315"/>
  <c r="W103"/>
  <c r="V103"/>
  <c r="W121"/>
  <c r="V121"/>
  <c r="W144"/>
  <c r="V144"/>
  <c r="W239"/>
  <c r="V239"/>
  <c r="X354"/>
  <c r="W354"/>
  <c r="V354"/>
  <c r="X13"/>
  <c r="W13"/>
  <c r="V13"/>
  <c r="X127"/>
  <c r="W127"/>
  <c r="V127"/>
  <c r="X143"/>
  <c r="W143"/>
  <c r="V143"/>
  <c r="X154"/>
  <c r="W154"/>
  <c r="V154"/>
  <c r="X256"/>
  <c r="W256"/>
  <c r="V256"/>
  <c r="X366"/>
  <c r="W366"/>
  <c r="V366"/>
  <c r="X377"/>
  <c r="W377"/>
  <c r="V377"/>
  <c r="X66"/>
  <c r="W66"/>
  <c r="V66"/>
  <c r="X70"/>
  <c r="W70"/>
  <c r="V70"/>
  <c r="X105"/>
  <c r="W105"/>
  <c r="V105"/>
  <c r="X218"/>
  <c r="W218"/>
  <c r="V218"/>
  <c r="W27"/>
  <c r="X27"/>
  <c r="W60"/>
  <c r="X60"/>
  <c r="W142"/>
  <c r="X142"/>
  <c r="W162"/>
  <c r="X162"/>
  <c r="W194"/>
  <c r="X194"/>
  <c r="W275"/>
  <c r="X275"/>
  <c r="W359"/>
  <c r="X359"/>
  <c r="W390"/>
  <c r="X390"/>
  <c r="V392"/>
  <c r="W398"/>
  <c r="W24"/>
  <c r="X28"/>
  <c r="V92"/>
  <c r="W104"/>
  <c r="W123"/>
  <c r="X147"/>
  <c r="V215"/>
  <c r="W226"/>
  <c r="W243"/>
  <c r="V306"/>
  <c r="X331"/>
  <c r="W355"/>
  <c r="W356"/>
  <c r="X357"/>
  <c r="W199"/>
  <c r="X199"/>
  <c r="W151"/>
  <c r="V151"/>
  <c r="X151"/>
  <c r="W392"/>
  <c r="X398"/>
  <c r="W92"/>
  <c r="X104"/>
  <c r="W215"/>
  <c r="X226"/>
  <c r="W306"/>
  <c r="X355"/>
  <c r="W34"/>
  <c r="X34"/>
  <c r="W117"/>
  <c r="X117"/>
  <c r="W168"/>
  <c r="X168"/>
  <c r="W214"/>
  <c r="X214"/>
  <c r="W312"/>
  <c r="X312"/>
  <c r="W330"/>
  <c r="X330"/>
  <c r="W54"/>
  <c r="X54"/>
  <c r="W79"/>
  <c r="V79"/>
  <c r="X79"/>
  <c r="W89"/>
  <c r="V89"/>
  <c r="X89"/>
  <c r="W93"/>
  <c r="V93"/>
  <c r="X93"/>
  <c r="W110"/>
  <c r="V110"/>
  <c r="X110"/>
  <c r="W120"/>
  <c r="V120"/>
  <c r="X120"/>
  <c r="W134"/>
  <c r="V134"/>
  <c r="X134"/>
  <c r="W172"/>
  <c r="V172"/>
  <c r="X172"/>
  <c r="V163"/>
  <c r="W250"/>
  <c r="V334"/>
  <c r="W337"/>
  <c r="V379"/>
  <c r="W48"/>
  <c r="X48"/>
  <c r="W242"/>
  <c r="X242"/>
  <c r="W67"/>
  <c r="X67"/>
  <c r="X213"/>
  <c r="X248"/>
  <c r="X254"/>
  <c r="X267"/>
  <c r="X286"/>
  <c r="X297"/>
  <c r="X332"/>
  <c r="X347"/>
  <c r="X364"/>
  <c r="X371"/>
  <c r="X395"/>
  <c r="X75"/>
  <c r="X100"/>
  <c r="X115"/>
  <c r="X145"/>
  <c r="X189"/>
  <c r="X235"/>
  <c r="X258"/>
  <c r="X289"/>
  <c r="X298"/>
  <c r="X328"/>
  <c r="X353"/>
  <c r="X391"/>
  <c r="X11"/>
  <c r="X33"/>
  <c r="X46"/>
  <c r="X52"/>
  <c r="X96"/>
  <c r="X122"/>
  <c r="X150"/>
  <c r="X159"/>
  <c r="X175"/>
  <c r="X188"/>
  <c r="X210"/>
  <c r="X221"/>
  <c r="X229"/>
  <c r="X241"/>
  <c r="X253"/>
  <c r="X277"/>
  <c r="X300"/>
  <c r="X321"/>
  <c r="X327"/>
  <c r="X361"/>
  <c r="X368"/>
  <c r="X386"/>
  <c r="X394"/>
  <c r="X10"/>
  <c r="X25"/>
  <c r="X98"/>
  <c r="X139"/>
  <c r="X187"/>
  <c r="X246"/>
  <c r="X294"/>
  <c r="X367"/>
  <c r="V213"/>
  <c r="V248"/>
  <c r="V254"/>
  <c r="V267"/>
  <c r="V286"/>
  <c r="V297"/>
  <c r="V332"/>
  <c r="V347"/>
  <c r="V364"/>
  <c r="V371"/>
  <c r="V395"/>
  <c r="V75"/>
  <c r="V100"/>
  <c r="V115"/>
  <c r="V145"/>
  <c r="V189"/>
  <c r="V235"/>
  <c r="V258"/>
  <c r="V289"/>
  <c r="V298"/>
  <c r="V328"/>
  <c r="V353"/>
  <c r="V391"/>
  <c r="V11"/>
  <c r="V33"/>
  <c r="V46"/>
  <c r="V52"/>
  <c r="V96"/>
  <c r="V122"/>
  <c r="V150"/>
  <c r="V159"/>
  <c r="V175"/>
  <c r="V188"/>
  <c r="V210"/>
  <c r="V221"/>
  <c r="V229"/>
  <c r="V241"/>
  <c r="V253"/>
  <c r="V277"/>
  <c r="V300"/>
  <c r="V321"/>
  <c r="V327"/>
  <c r="V361"/>
  <c r="V368"/>
  <c r="V386"/>
  <c r="V394"/>
  <c r="V10"/>
  <c r="V25"/>
  <c r="V98"/>
  <c r="V139"/>
  <c r="V187"/>
  <c r="V246"/>
  <c r="V294"/>
  <c r="V367"/>
  <c r="L202" l="1"/>
  <c r="L325"/>
  <c r="N384" l="1"/>
  <c r="O384"/>
  <c r="P384"/>
  <c r="Q384"/>
  <c r="R384"/>
  <c r="V384"/>
  <c r="W384" l="1"/>
  <c r="X384"/>
  <c r="B3" i="12" l="1"/>
  <c r="B4" s="1"/>
  <c r="B2" i="11"/>
  <c r="R3" i="8" l="1"/>
  <c r="N3"/>
  <c r="O3"/>
  <c r="Q3"/>
  <c r="B5" i="11"/>
  <c r="C5" s="1"/>
  <c r="B7"/>
  <c r="B8"/>
  <c r="J3" i="8" l="1"/>
  <c r="N2"/>
  <c r="B3" i="11"/>
  <c r="O2" i="8"/>
  <c r="B4" i="11"/>
  <c r="C4" s="1"/>
  <c r="B11"/>
  <c r="B20"/>
  <c r="B10"/>
  <c r="B19"/>
  <c r="M2" i="8"/>
  <c r="P2"/>
  <c r="B24" i="11" l="1"/>
  <c r="B23"/>
  <c r="C3"/>
  <c r="B21"/>
  <c r="J2" i="8"/>
  <c r="B27" i="11" l="1"/>
  <c r="J26"/>
  <c r="J27" s="1"/>
  <c r="J22"/>
  <c r="J23" l="1"/>
  <c r="K384" i="8" l="1"/>
  <c r="L384"/>
  <c r="Y7" l="1"/>
  <c r="B4" i="13" s="1"/>
  <c r="L166" i="8"/>
  <c r="L167"/>
  <c r="L168"/>
  <c r="L169"/>
  <c r="L170"/>
  <c r="L171"/>
  <c r="L172"/>
  <c r="L173"/>
  <c r="K166"/>
  <c r="K167"/>
  <c r="K168"/>
  <c r="K169"/>
  <c r="K170"/>
  <c r="K171"/>
  <c r="K172"/>
  <c r="L314"/>
  <c r="L315"/>
  <c r="L316"/>
  <c r="L317"/>
  <c r="L318"/>
  <c r="L203"/>
  <c r="L204"/>
  <c r="L205"/>
  <c r="L206"/>
  <c r="L207"/>
  <c r="L187"/>
  <c r="L188"/>
  <c r="L178"/>
  <c r="L309"/>
  <c r="L310"/>
  <c r="L311"/>
  <c r="L20"/>
  <c r="L21"/>
  <c r="L22"/>
  <c r="L23"/>
  <c r="L388"/>
  <c r="L389"/>
  <c r="L390"/>
  <c r="L373"/>
  <c r="L374"/>
  <c r="L375"/>
  <c r="L376"/>
  <c r="L362"/>
  <c r="L363"/>
  <c r="L364"/>
  <c r="L365"/>
  <c r="L366"/>
  <c r="L367"/>
  <c r="L368"/>
  <c r="L369"/>
  <c r="L370"/>
  <c r="L371"/>
  <c r="L347"/>
  <c r="L348"/>
  <c r="L349"/>
  <c r="L258"/>
  <c r="L259"/>
  <c r="L260"/>
  <c r="L261"/>
  <c r="L262"/>
  <c r="K314"/>
  <c r="K315"/>
  <c r="K316"/>
  <c r="K317"/>
  <c r="K318"/>
  <c r="K319"/>
  <c r="K55"/>
  <c r="K56"/>
  <c r="K44"/>
  <c r="K279"/>
  <c r="K280"/>
  <c r="K19"/>
  <c r="K20"/>
  <c r="K21"/>
  <c r="K22"/>
  <c r="K23"/>
  <c r="K24"/>
  <c r="K25"/>
  <c r="K394"/>
  <c r="K395"/>
  <c r="K396"/>
  <c r="K397"/>
  <c r="K398"/>
  <c r="K388"/>
  <c r="K389"/>
  <c r="K390"/>
  <c r="K391"/>
  <c r="K392"/>
  <c r="L297"/>
  <c r="L298"/>
  <c r="L299"/>
  <c r="L300"/>
  <c r="L301"/>
  <c r="L302"/>
  <c r="L303"/>
  <c r="L304"/>
  <c r="L292"/>
  <c r="L293"/>
  <c r="L294"/>
  <c r="L283"/>
  <c r="L284"/>
  <c r="L246"/>
  <c r="L355"/>
  <c r="L356"/>
  <c r="L357"/>
  <c r="K246"/>
  <c r="K247"/>
  <c r="K248"/>
  <c r="K249"/>
  <c r="L162"/>
  <c r="L163"/>
  <c r="L216"/>
  <c r="L217"/>
  <c r="K60"/>
  <c r="K61"/>
  <c r="K57"/>
  <c r="K58"/>
  <c r="K36"/>
  <c r="L319"/>
  <c r="L7"/>
  <c r="L8"/>
  <c r="L9"/>
  <c r="L10"/>
  <c r="L394"/>
  <c r="L395"/>
  <c r="L396"/>
  <c r="L397"/>
  <c r="K373"/>
  <c r="K374"/>
  <c r="K375"/>
  <c r="K376"/>
  <c r="K362"/>
  <c r="K363"/>
  <c r="K364"/>
  <c r="K365"/>
  <c r="K366"/>
  <c r="K367"/>
  <c r="K368"/>
  <c r="K369"/>
  <c r="K370"/>
  <c r="K371"/>
  <c r="K347"/>
  <c r="K348"/>
  <c r="K349"/>
  <c r="L274"/>
  <c r="L275"/>
  <c r="L276"/>
  <c r="K37"/>
  <c r="K38"/>
  <c r="K26"/>
  <c r="K27"/>
  <c r="K28"/>
  <c r="K29"/>
  <c r="K30"/>
  <c r="L106"/>
  <c r="L107"/>
  <c r="L108"/>
  <c r="L97"/>
  <c r="L98"/>
  <c r="L99"/>
  <c r="L100"/>
  <c r="L101"/>
  <c r="L102"/>
  <c r="L103"/>
  <c r="K180"/>
  <c r="K181"/>
  <c r="K182"/>
  <c r="K183"/>
  <c r="K173"/>
  <c r="K174"/>
  <c r="L333"/>
  <c r="L334"/>
  <c r="L335"/>
  <c r="L336"/>
  <c r="L337"/>
  <c r="L338"/>
  <c r="L339"/>
  <c r="L329"/>
  <c r="L24"/>
  <c r="L25"/>
  <c r="L26"/>
  <c r="L27"/>
  <c r="K333"/>
  <c r="K334"/>
  <c r="K335"/>
  <c r="K336"/>
  <c r="K337"/>
  <c r="K338"/>
  <c r="K339"/>
  <c r="K329"/>
  <c r="K322"/>
  <c r="K323"/>
  <c r="K324"/>
  <c r="K162"/>
  <c r="K163"/>
  <c r="L398"/>
  <c r="L399"/>
  <c r="K399"/>
  <c r="L130"/>
  <c r="L131"/>
  <c r="K203"/>
  <c r="K204"/>
  <c r="K205"/>
  <c r="L227"/>
  <c r="L228"/>
  <c r="L229"/>
  <c r="L230"/>
  <c r="L231"/>
  <c r="L232"/>
  <c r="L233"/>
  <c r="L114"/>
  <c r="L115"/>
  <c r="L116"/>
  <c r="L117"/>
  <c r="L118"/>
  <c r="L119"/>
  <c r="L120"/>
  <c r="L121"/>
  <c r="L132"/>
  <c r="L133"/>
  <c r="L134"/>
  <c r="L135"/>
  <c r="L136"/>
  <c r="L137"/>
  <c r="K12"/>
  <c r="K13"/>
  <c r="K385"/>
  <c r="K31"/>
  <c r="K17"/>
  <c r="K15"/>
  <c r="L126"/>
  <c r="L127"/>
  <c r="K284"/>
  <c r="K285"/>
  <c r="K286"/>
  <c r="K287"/>
  <c r="K281"/>
  <c r="K268"/>
  <c r="K269"/>
  <c r="L377"/>
  <c r="K78"/>
  <c r="K79"/>
  <c r="K80"/>
  <c r="K68"/>
  <c r="K97"/>
  <c r="K98"/>
  <c r="K99"/>
  <c r="K100"/>
  <c r="K101"/>
  <c r="K114"/>
  <c r="K115"/>
  <c r="K116"/>
  <c r="K117"/>
  <c r="K118"/>
  <c r="L148"/>
  <c r="L149"/>
  <c r="L150"/>
  <c r="L151"/>
  <c r="L152"/>
  <c r="L140"/>
  <c r="L141"/>
  <c r="L82"/>
  <c r="L83"/>
  <c r="L84"/>
  <c r="L85"/>
  <c r="L86"/>
  <c r="L87"/>
  <c r="L88"/>
  <c r="L89"/>
  <c r="L90"/>
  <c r="L91"/>
  <c r="L92"/>
  <c r="K130"/>
  <c r="K131"/>
  <c r="K132"/>
  <c r="L153"/>
  <c r="L312"/>
  <c r="L358"/>
  <c r="L359"/>
  <c r="L77"/>
  <c r="L78"/>
  <c r="L79"/>
  <c r="K148"/>
  <c r="K149"/>
  <c r="K150"/>
  <c r="K151"/>
  <c r="K140"/>
  <c r="K227"/>
  <c r="K228"/>
  <c r="K229"/>
  <c r="K230"/>
  <c r="K231"/>
  <c r="K232"/>
  <c r="K233"/>
  <c r="K234"/>
  <c r="K235"/>
  <c r="K236"/>
  <c r="L60"/>
  <c r="L57"/>
  <c r="L157"/>
  <c r="L158"/>
  <c r="L159"/>
  <c r="L160"/>
  <c r="K297"/>
  <c r="K298"/>
  <c r="K299"/>
  <c r="K300"/>
  <c r="K288"/>
  <c r="K266"/>
  <c r="K257"/>
  <c r="K258"/>
  <c r="K259"/>
  <c r="K260"/>
  <c r="K194"/>
  <c r="K195"/>
  <c r="K196"/>
  <c r="K197"/>
  <c r="K176"/>
  <c r="K133"/>
  <c r="K186"/>
  <c r="K187"/>
  <c r="K188"/>
  <c r="K189"/>
  <c r="K152"/>
  <c r="K153"/>
  <c r="K154"/>
  <c r="K155"/>
  <c r="K145"/>
  <c r="K126"/>
  <c r="K127"/>
  <c r="K128"/>
  <c r="L28"/>
  <c r="L29"/>
  <c r="L30"/>
  <c r="L31"/>
  <c r="K85"/>
  <c r="K86"/>
  <c r="L142"/>
  <c r="L143"/>
  <c r="K141"/>
  <c r="K142"/>
  <c r="K143"/>
  <c r="K134"/>
  <c r="K135"/>
  <c r="K136"/>
  <c r="L218"/>
  <c r="L219"/>
  <c r="L285"/>
  <c r="L286"/>
  <c r="L287"/>
  <c r="L281"/>
  <c r="L295"/>
  <c r="L288"/>
  <c r="L289"/>
  <c r="L80"/>
  <c r="L68"/>
  <c r="L164"/>
  <c r="K301"/>
  <c r="K302"/>
  <c r="K303"/>
  <c r="K304"/>
  <c r="K305"/>
  <c r="K306"/>
  <c r="K293"/>
  <c r="K294"/>
  <c r="K295"/>
  <c r="K289"/>
  <c r="K330"/>
  <c r="K356"/>
  <c r="K357"/>
  <c r="K164"/>
  <c r="K157"/>
  <c r="K206"/>
  <c r="K207"/>
  <c r="K178"/>
  <c r="L330"/>
  <c r="L122"/>
  <c r="K87"/>
  <c r="K88"/>
  <c r="K89"/>
  <c r="K90"/>
  <c r="K91"/>
  <c r="K7"/>
  <c r="K8"/>
  <c r="K9"/>
  <c r="K10"/>
  <c r="K386"/>
  <c r="K327"/>
  <c r="K261"/>
  <c r="K238"/>
  <c r="K239"/>
  <c r="K240"/>
  <c r="L266"/>
  <c r="L189"/>
  <c r="L154"/>
  <c r="L155"/>
  <c r="L145"/>
  <c r="L128"/>
  <c r="L360"/>
  <c r="L174"/>
  <c r="L234"/>
  <c r="K290"/>
  <c r="K273"/>
  <c r="K274"/>
  <c r="K69"/>
  <c r="K70"/>
  <c r="K66"/>
  <c r="K216"/>
  <c r="K217"/>
  <c r="K218"/>
  <c r="K209"/>
  <c r="K210"/>
  <c r="K102"/>
  <c r="K103"/>
  <c r="K104"/>
  <c r="K92"/>
  <c r="L305"/>
  <c r="L306"/>
  <c r="L247"/>
  <c r="L248"/>
  <c r="L249"/>
  <c r="L93"/>
  <c r="K119"/>
  <c r="K120"/>
  <c r="K121"/>
  <c r="K122"/>
  <c r="L386"/>
  <c r="L391"/>
  <c r="K46"/>
  <c r="K47"/>
  <c r="K93"/>
  <c r="K106"/>
  <c r="K107"/>
  <c r="K108"/>
  <c r="K110"/>
  <c r="K137"/>
  <c r="K158"/>
  <c r="K159"/>
  <c r="K160"/>
  <c r="K219"/>
  <c r="K223"/>
  <c r="K244"/>
  <c r="K251"/>
  <c r="K262"/>
  <c r="K270"/>
  <c r="K271"/>
  <c r="K275"/>
  <c r="K276"/>
  <c r="K278"/>
  <c r="K309"/>
  <c r="K310"/>
  <c r="K311"/>
  <c r="K312"/>
  <c r="K325"/>
  <c r="K358"/>
  <c r="K359"/>
  <c r="K360"/>
  <c r="K377"/>
  <c r="K3"/>
  <c r="B16" i="11" s="1"/>
  <c r="K2" i="8"/>
  <c r="B13" i="11" s="1"/>
  <c r="L238" i="8"/>
  <c r="L239"/>
  <c r="L240"/>
  <c r="L209"/>
  <c r="L235"/>
  <c r="L290"/>
  <c r="L392"/>
  <c r="L36"/>
  <c r="L37"/>
  <c r="L38"/>
  <c r="L69"/>
  <c r="L70"/>
  <c r="L61"/>
  <c r="L58"/>
  <c r="L210"/>
  <c r="L104"/>
  <c r="L236"/>
  <c r="L3"/>
  <c r="B17" i="11"/>
  <c r="L2" i="8"/>
  <c r="B14" i="11"/>
  <c r="D4" i="13" l="1"/>
  <c r="C4"/>
  <c r="Y8" i="8"/>
  <c r="B5" i="13" l="1"/>
  <c r="Y9" i="8"/>
  <c r="C5" i="13" l="1"/>
  <c r="D5"/>
  <c r="B6"/>
  <c r="Y10" i="8"/>
  <c r="C6" i="13" l="1"/>
  <c r="D6"/>
  <c r="B7"/>
  <c r="Y11" i="8"/>
  <c r="B8" i="13" l="1"/>
  <c r="Y12" i="8"/>
  <c r="C7" i="13"/>
  <c r="D7"/>
  <c r="C8" l="1"/>
  <c r="D8"/>
  <c r="B9"/>
  <c r="Y13" i="8"/>
  <c r="B10" i="13" l="1"/>
  <c r="Y14" i="8"/>
  <c r="C9" i="13"/>
  <c r="D9"/>
  <c r="C10" l="1"/>
  <c r="D10"/>
  <c r="B11"/>
  <c r="Y15" i="8"/>
  <c r="C11" i="13" l="1"/>
  <c r="D11"/>
  <c r="B12"/>
  <c r="Y16" i="8"/>
  <c r="B13" i="13" l="1"/>
  <c r="Y17" i="8"/>
  <c r="D12" i="13"/>
  <c r="C12"/>
  <c r="D13" l="1"/>
  <c r="C13"/>
  <c r="B14"/>
  <c r="Y18" i="8"/>
  <c r="D14" i="13" l="1"/>
  <c r="C14"/>
  <c r="B15"/>
  <c r="Y19" i="8"/>
  <c r="D15" i="13" l="1"/>
  <c r="C15"/>
  <c r="B16"/>
  <c r="Y20" i="8"/>
  <c r="D16" i="13" l="1"/>
  <c r="C16"/>
  <c r="B17"/>
  <c r="Y21" i="8"/>
  <c r="D17" i="13" l="1"/>
  <c r="C17"/>
  <c r="B18"/>
  <c r="Y22" i="8"/>
  <c r="D18" i="13" l="1"/>
  <c r="C18"/>
  <c r="B19"/>
  <c r="Y23" i="8"/>
  <c r="D19" i="13" l="1"/>
  <c r="C19"/>
  <c r="B20"/>
  <c r="Y24" i="8"/>
  <c r="D20" i="13" l="1"/>
  <c r="C20"/>
  <c r="B21"/>
  <c r="Y25" i="8"/>
  <c r="D21" i="13" l="1"/>
  <c r="C21"/>
  <c r="B22"/>
  <c r="Y26" i="8"/>
  <c r="D22" i="13" l="1"/>
  <c r="C22"/>
  <c r="B23"/>
  <c r="Y27" i="8"/>
  <c r="D23" i="13" l="1"/>
  <c r="C23"/>
  <c r="B24"/>
  <c r="Y28" i="8"/>
  <c r="D24" i="13" l="1"/>
  <c r="C24"/>
  <c r="B25"/>
  <c r="Y29" i="8"/>
  <c r="D25" i="13" l="1"/>
  <c r="C25"/>
  <c r="B26"/>
  <c r="Y30" i="8"/>
  <c r="D26" i="13" l="1"/>
  <c r="C26"/>
  <c r="B27"/>
  <c r="Y31" i="8"/>
  <c r="D27" i="13" l="1"/>
  <c r="C27"/>
  <c r="B28"/>
  <c r="Y32" i="8"/>
  <c r="D28" i="13" l="1"/>
  <c r="C28"/>
  <c r="B29"/>
  <c r="Y33" i="8"/>
  <c r="D29" i="13" l="1"/>
  <c r="C29"/>
  <c r="B30"/>
  <c r="Y34" i="8"/>
  <c r="D30" i="13" l="1"/>
  <c r="C30"/>
  <c r="B31"/>
  <c r="Y35" i="8"/>
  <c r="D31" i="13" l="1"/>
  <c r="C31"/>
  <c r="B32"/>
  <c r="Y36" i="8"/>
  <c r="D32" i="13" l="1"/>
  <c r="C32"/>
  <c r="B33"/>
  <c r="Y37" i="8"/>
  <c r="D33" i="13" l="1"/>
  <c r="C33"/>
  <c r="B34"/>
  <c r="Y38" i="8"/>
  <c r="D34" i="13" l="1"/>
  <c r="C34"/>
  <c r="B35"/>
  <c r="Y39" i="8"/>
  <c r="D35" i="13" l="1"/>
  <c r="C35"/>
  <c r="B36"/>
  <c r="Y40" i="8"/>
  <c r="D36" i="13" l="1"/>
  <c r="C36"/>
  <c r="B37"/>
  <c r="Y41" i="8"/>
  <c r="D37" i="13" l="1"/>
  <c r="C37"/>
  <c r="B38"/>
  <c r="Y42" i="8"/>
  <c r="D38" i="13" l="1"/>
  <c r="C38"/>
  <c r="B39"/>
  <c r="Y43" i="8"/>
  <c r="D39" i="13" l="1"/>
  <c r="C39"/>
  <c r="B40"/>
  <c r="Y44" i="8"/>
  <c r="D40" i="13" l="1"/>
  <c r="C40"/>
  <c r="B41"/>
  <c r="Y45" i="8"/>
  <c r="D41" i="13" l="1"/>
  <c r="C41"/>
  <c r="B42"/>
  <c r="Y46" i="8"/>
  <c r="D42" i="13" l="1"/>
  <c r="C42"/>
  <c r="B43"/>
  <c r="Y47" i="8"/>
  <c r="D43" i="13" l="1"/>
  <c r="C43"/>
  <c r="B44"/>
  <c r="Y48" i="8"/>
  <c r="D44" i="13" l="1"/>
  <c r="C44"/>
  <c r="B45"/>
  <c r="Y49" i="8"/>
  <c r="D45" i="13" l="1"/>
  <c r="C45"/>
  <c r="B46"/>
  <c r="Y50" i="8"/>
  <c r="D46" i="13" l="1"/>
  <c r="C46"/>
  <c r="B47"/>
  <c r="Y51" i="8"/>
  <c r="D47" i="13" l="1"/>
  <c r="C47"/>
  <c r="B48"/>
  <c r="Y52" i="8"/>
  <c r="D48" i="13" l="1"/>
  <c r="C48"/>
  <c r="B49"/>
  <c r="Y53" i="8"/>
  <c r="D49" i="13" l="1"/>
  <c r="C49"/>
  <c r="B50"/>
  <c r="Y54" i="8"/>
  <c r="D50" i="13" l="1"/>
  <c r="C50"/>
  <c r="B51"/>
  <c r="Y55" i="8"/>
  <c r="D51" i="13" l="1"/>
  <c r="C51"/>
  <c r="B52"/>
  <c r="Y56" i="8"/>
  <c r="D52" i="13" l="1"/>
  <c r="C52"/>
  <c r="B53"/>
  <c r="Y57" i="8"/>
  <c r="D53" i="13" l="1"/>
  <c r="C53"/>
  <c r="B54"/>
  <c r="Y58" i="8"/>
  <c r="D54" i="13" l="1"/>
  <c r="C54"/>
  <c r="B55"/>
  <c r="Y59" i="8"/>
  <c r="D55" i="13" l="1"/>
  <c r="C55"/>
  <c r="B56"/>
  <c r="Y60" i="8"/>
  <c r="D56" i="13" l="1"/>
  <c r="C56"/>
  <c r="B57"/>
  <c r="Y61" i="8"/>
  <c r="D57" i="13" l="1"/>
  <c r="C57"/>
  <c r="B58"/>
  <c r="Y62" i="8"/>
  <c r="D58" i="13" l="1"/>
  <c r="C58"/>
  <c r="B59"/>
  <c r="Y63" i="8"/>
  <c r="D59" i="13" l="1"/>
  <c r="C59"/>
  <c r="B60"/>
  <c r="Y64" i="8"/>
  <c r="D60" i="13" l="1"/>
  <c r="C60"/>
  <c r="B61"/>
  <c r="Y65" i="8"/>
  <c r="D61" i="13" l="1"/>
  <c r="C61"/>
  <c r="B62"/>
  <c r="Y66" i="8"/>
  <c r="D62" i="13" l="1"/>
  <c r="C62"/>
  <c r="B63"/>
  <c r="Y67" i="8"/>
  <c r="D63" i="13" l="1"/>
  <c r="C63"/>
  <c r="B64"/>
  <c r="Y68" i="8"/>
  <c r="D64" i="13" l="1"/>
  <c r="C64"/>
  <c r="B65"/>
  <c r="Y69" i="8"/>
  <c r="D65" i="13" l="1"/>
  <c r="C65"/>
  <c r="B66"/>
  <c r="Y70" i="8"/>
  <c r="D66" i="13" l="1"/>
  <c r="C66"/>
  <c r="B67"/>
  <c r="Y71" i="8"/>
  <c r="D67" i="13" l="1"/>
  <c r="C67"/>
  <c r="B68"/>
  <c r="Y72" i="8"/>
  <c r="D68" i="13" l="1"/>
  <c r="C68"/>
  <c r="B69"/>
  <c r="Y73" i="8"/>
  <c r="D69" i="13" l="1"/>
  <c r="C69"/>
  <c r="B70"/>
  <c r="Y74" i="8"/>
  <c r="D70" i="13" l="1"/>
  <c r="C70"/>
  <c r="B71"/>
  <c r="Y75" i="8"/>
  <c r="D71" i="13" l="1"/>
  <c r="C71"/>
  <c r="B72"/>
  <c r="Y76" i="8"/>
  <c r="D72" i="13" l="1"/>
  <c r="C72"/>
  <c r="B73"/>
  <c r="Y77" i="8"/>
  <c r="D73" i="13" l="1"/>
  <c r="C73"/>
  <c r="B74"/>
  <c r="Y78" i="8"/>
  <c r="D74" i="13" l="1"/>
  <c r="C74"/>
  <c r="B75"/>
  <c r="Y79" i="8"/>
  <c r="D75" i="13" l="1"/>
  <c r="C75"/>
  <c r="B76"/>
  <c r="Y80" i="8"/>
  <c r="D76" i="13" l="1"/>
  <c r="C76"/>
  <c r="B77"/>
  <c r="Y81" i="8"/>
  <c r="D77" i="13" l="1"/>
  <c r="C77"/>
  <c r="B78"/>
  <c r="Y82" i="8"/>
  <c r="D78" i="13" l="1"/>
  <c r="C78"/>
  <c r="B79"/>
  <c r="Y83" i="8"/>
  <c r="D79" i="13" l="1"/>
  <c r="C79"/>
  <c r="B80"/>
  <c r="Y84" i="8"/>
  <c r="D80" i="13" l="1"/>
  <c r="C80"/>
  <c r="B81"/>
  <c r="Y85" i="8"/>
  <c r="D81" i="13" l="1"/>
  <c r="C81"/>
  <c r="B82"/>
  <c r="Y86" i="8"/>
  <c r="D82" i="13" l="1"/>
  <c r="C82"/>
  <c r="B83"/>
  <c r="Y87" i="8"/>
  <c r="D83" i="13" l="1"/>
  <c r="C83"/>
  <c r="B84"/>
  <c r="Y88" i="8"/>
  <c r="D84" i="13" l="1"/>
  <c r="C84"/>
  <c r="B85"/>
  <c r="Y89" i="8"/>
  <c r="D85" i="13" l="1"/>
  <c r="C85"/>
  <c r="B86"/>
  <c r="Y90" i="8"/>
  <c r="D86" i="13" l="1"/>
  <c r="C86"/>
  <c r="B87"/>
  <c r="Y91" i="8"/>
  <c r="D87" i="13" l="1"/>
  <c r="C87"/>
  <c r="B88"/>
  <c r="Y92" i="8"/>
  <c r="D88" i="13" l="1"/>
  <c r="C88"/>
  <c r="B89"/>
  <c r="Y93" i="8"/>
  <c r="D89" i="13" l="1"/>
  <c r="C89"/>
  <c r="B90"/>
  <c r="Y94" i="8"/>
  <c r="D90" i="13" l="1"/>
  <c r="C90"/>
  <c r="B91"/>
  <c r="Y95" i="8"/>
  <c r="D91" i="13" l="1"/>
  <c r="C91"/>
  <c r="B92"/>
  <c r="Y96" i="8"/>
  <c r="D92" i="13" l="1"/>
  <c r="C92"/>
  <c r="B93"/>
  <c r="Y97" i="8"/>
  <c r="D93" i="13" l="1"/>
  <c r="C93"/>
  <c r="B94"/>
  <c r="Y98" i="8"/>
  <c r="D94" i="13" l="1"/>
  <c r="C94"/>
  <c r="B95"/>
  <c r="Y99" i="8"/>
  <c r="D95" i="13" l="1"/>
  <c r="C95"/>
  <c r="B96"/>
  <c r="Y100" i="8"/>
  <c r="D96" i="13" l="1"/>
  <c r="C96"/>
  <c r="B97"/>
  <c r="Y101" i="8"/>
  <c r="D97" i="13" l="1"/>
  <c r="C97"/>
  <c r="B98"/>
  <c r="Y102" i="8"/>
  <c r="D98" i="13" l="1"/>
  <c r="C98"/>
  <c r="B99"/>
  <c r="Y103" i="8"/>
  <c r="D99" i="13" l="1"/>
  <c r="C99"/>
  <c r="B100"/>
  <c r="Y104" i="8"/>
  <c r="D100" i="13" l="1"/>
  <c r="C100"/>
  <c r="B101"/>
  <c r="Y105" i="8"/>
  <c r="D101" i="13" l="1"/>
  <c r="C101"/>
  <c r="B102"/>
  <c r="Y106" i="8"/>
  <c r="D102" i="13" l="1"/>
  <c r="C102"/>
  <c r="B103"/>
  <c r="Y107" i="8"/>
  <c r="D103" i="13" l="1"/>
  <c r="C103"/>
  <c r="B104"/>
  <c r="Y108" i="8"/>
  <c r="D104" i="13" l="1"/>
  <c r="C104"/>
  <c r="B105"/>
  <c r="Y109" i="8"/>
  <c r="D105" i="13" l="1"/>
  <c r="C105"/>
  <c r="B106"/>
  <c r="Y110" i="8"/>
  <c r="D106" i="13" l="1"/>
  <c r="C106"/>
  <c r="B107"/>
  <c r="Y111" i="8"/>
  <c r="D107" i="13" l="1"/>
  <c r="C107"/>
  <c r="B108"/>
  <c r="Y112" i="8"/>
  <c r="D108" i="13" l="1"/>
  <c r="C108"/>
  <c r="B109"/>
  <c r="Y113" i="8"/>
  <c r="D109" i="13" l="1"/>
  <c r="C109"/>
  <c r="B110"/>
  <c r="Y114" i="8"/>
  <c r="D110" i="13" l="1"/>
  <c r="C110"/>
  <c r="B111"/>
  <c r="Y115" i="8"/>
  <c r="D111" i="13" l="1"/>
  <c r="C111"/>
  <c r="B112"/>
  <c r="Y116" i="8"/>
  <c r="D112" i="13" l="1"/>
  <c r="C112"/>
  <c r="B113"/>
  <c r="Y117" i="8"/>
  <c r="D113" i="13" l="1"/>
  <c r="C113"/>
  <c r="B114"/>
  <c r="Y118" i="8"/>
  <c r="D114" i="13" l="1"/>
  <c r="C114"/>
  <c r="B115"/>
  <c r="Y119" i="8"/>
  <c r="D115" i="13" l="1"/>
  <c r="C115"/>
  <c r="B116"/>
  <c r="Y120" i="8"/>
  <c r="D116" i="13" l="1"/>
  <c r="C116"/>
  <c r="B117"/>
  <c r="Y121" i="8"/>
  <c r="D117" i="13" l="1"/>
  <c r="C117"/>
  <c r="B118"/>
  <c r="Y122" i="8"/>
  <c r="D118" i="13" l="1"/>
  <c r="C118"/>
  <c r="B119"/>
  <c r="Y123" i="8"/>
  <c r="D119" i="13" l="1"/>
  <c r="C119"/>
  <c r="B120"/>
  <c r="Y124" i="8"/>
  <c r="D120" i="13" l="1"/>
  <c r="C120"/>
  <c r="B121"/>
  <c r="Y125" i="8"/>
  <c r="D121" i="13" l="1"/>
  <c r="C121"/>
  <c r="B122"/>
  <c r="Y126" i="8"/>
  <c r="D122" i="13" l="1"/>
  <c r="C122"/>
  <c r="B123"/>
  <c r="Y127" i="8"/>
  <c r="D123" i="13" l="1"/>
  <c r="C123"/>
  <c r="B124"/>
  <c r="Y128" i="8"/>
  <c r="D124" i="13" l="1"/>
  <c r="C124"/>
  <c r="B125"/>
  <c r="Y129" i="8"/>
  <c r="D125" i="13" l="1"/>
  <c r="C125"/>
  <c r="B126"/>
  <c r="Y130" i="8"/>
  <c r="D126" i="13" l="1"/>
  <c r="C126"/>
  <c r="B127"/>
  <c r="Y131" i="8"/>
  <c r="D127" i="13" l="1"/>
  <c r="C127"/>
  <c r="B128"/>
  <c r="Y132" i="8"/>
  <c r="D128" i="13" l="1"/>
  <c r="C128"/>
  <c r="B129"/>
  <c r="Y133" i="8"/>
  <c r="D129" i="13" l="1"/>
  <c r="C129"/>
  <c r="B130"/>
  <c r="Y134" i="8"/>
  <c r="D130" i="13" l="1"/>
  <c r="C130"/>
  <c r="B131"/>
  <c r="Y135" i="8"/>
  <c r="D131" i="13" l="1"/>
  <c r="C131"/>
  <c r="B132"/>
  <c r="Y136" i="8"/>
  <c r="D132" i="13" l="1"/>
  <c r="C132"/>
  <c r="B133"/>
  <c r="Y137" i="8"/>
  <c r="D133" i="13" l="1"/>
  <c r="C133"/>
  <c r="B134"/>
  <c r="Y138" i="8"/>
  <c r="D134" i="13" l="1"/>
  <c r="C134"/>
  <c r="B135"/>
  <c r="Y139" i="8"/>
  <c r="D135" i="13" l="1"/>
  <c r="C135"/>
  <c r="B136"/>
  <c r="Y140" i="8"/>
  <c r="D136" i="13" l="1"/>
  <c r="C136"/>
  <c r="B137"/>
  <c r="Y141" i="8"/>
  <c r="D137" i="13" l="1"/>
  <c r="C137"/>
  <c r="B138"/>
  <c r="Y142" i="8"/>
  <c r="D138" i="13" l="1"/>
  <c r="C138"/>
  <c r="B139"/>
  <c r="Y143" i="8"/>
  <c r="D139" i="13" l="1"/>
  <c r="C139"/>
  <c r="B140"/>
  <c r="Y144" i="8"/>
  <c r="D140" i="13" l="1"/>
  <c r="C140"/>
  <c r="B141"/>
  <c r="Y145" i="8"/>
  <c r="D141" i="13" l="1"/>
  <c r="C141"/>
  <c r="B142"/>
  <c r="Y146" i="8"/>
  <c r="D142" i="13" l="1"/>
  <c r="C142"/>
  <c r="B143"/>
  <c r="Y147" i="8"/>
  <c r="D143" i="13" l="1"/>
  <c r="C143"/>
  <c r="B144"/>
  <c r="Y148" i="8"/>
  <c r="D144" i="13" l="1"/>
  <c r="C144"/>
  <c r="B145"/>
  <c r="Y149" i="8"/>
  <c r="D145" i="13" l="1"/>
  <c r="C145"/>
  <c r="B146"/>
  <c r="Y150" i="8"/>
  <c r="D146" i="13" l="1"/>
  <c r="C146"/>
  <c r="B147"/>
  <c r="Y151" i="8"/>
  <c r="D147" i="13" l="1"/>
  <c r="C147"/>
  <c r="B148"/>
  <c r="Y152" i="8"/>
  <c r="D148" i="13" l="1"/>
  <c r="C148"/>
  <c r="B149"/>
  <c r="Y153" i="8"/>
  <c r="D149" i="13" l="1"/>
  <c r="C149"/>
  <c r="B150"/>
  <c r="Y154" i="8"/>
  <c r="D150" i="13" l="1"/>
  <c r="C150"/>
  <c r="B151"/>
  <c r="Y155" i="8"/>
  <c r="D151" i="13" l="1"/>
  <c r="C151"/>
  <c r="B152"/>
  <c r="Y156" i="8"/>
  <c r="D152" i="13" l="1"/>
  <c r="C152"/>
  <c r="B153"/>
  <c r="Y157" i="8"/>
  <c r="D153" i="13" l="1"/>
  <c r="C153"/>
  <c r="B154"/>
  <c r="Y158" i="8"/>
  <c r="D154" i="13" l="1"/>
  <c r="C154"/>
  <c r="B155"/>
  <c r="Y159" i="8"/>
  <c r="D155" i="13" l="1"/>
  <c r="C155"/>
  <c r="B156"/>
  <c r="Y160" i="8"/>
  <c r="D156" i="13" l="1"/>
  <c r="C156"/>
  <c r="B157"/>
  <c r="Y161" i="8"/>
  <c r="D157" i="13" l="1"/>
  <c r="C157"/>
  <c r="B158"/>
  <c r="Y162" i="8"/>
  <c r="D158" i="13" l="1"/>
  <c r="C158"/>
  <c r="B159"/>
  <c r="Y163" i="8"/>
  <c r="D159" i="13" l="1"/>
  <c r="C159"/>
  <c r="B160"/>
  <c r="Y164" i="8"/>
  <c r="D160" i="13" l="1"/>
  <c r="C160"/>
  <c r="B161"/>
  <c r="Y165" i="8"/>
  <c r="D161" i="13" l="1"/>
  <c r="C161"/>
  <c r="B162"/>
  <c r="Y166" i="8"/>
  <c r="D162" i="13" l="1"/>
  <c r="C162"/>
  <c r="B163"/>
  <c r="Y167" i="8"/>
  <c r="D163" i="13" l="1"/>
  <c r="C163"/>
  <c r="B164"/>
  <c r="Y168" i="8"/>
  <c r="D164" i="13" l="1"/>
  <c r="C164"/>
  <c r="B165"/>
  <c r="Y169" i="8"/>
  <c r="D165" i="13" l="1"/>
  <c r="C165"/>
  <c r="B166"/>
  <c r="Y170" i="8"/>
  <c r="D166" i="13" l="1"/>
  <c r="C166"/>
  <c r="B167"/>
  <c r="Y171" i="8"/>
  <c r="D167" i="13" l="1"/>
  <c r="C167"/>
  <c r="B168"/>
  <c r="Y172" i="8"/>
  <c r="D168" i="13" l="1"/>
  <c r="C168"/>
  <c r="B169"/>
  <c r="Y173" i="8"/>
  <c r="D169" i="13" l="1"/>
  <c r="C169"/>
  <c r="B170"/>
  <c r="Y174" i="8"/>
  <c r="D170" i="13" l="1"/>
  <c r="C170"/>
  <c r="B171"/>
  <c r="Y175" i="8"/>
  <c r="D171" i="13" l="1"/>
  <c r="C171"/>
  <c r="B172"/>
  <c r="Y176" i="8"/>
  <c r="D172" i="13" l="1"/>
  <c r="C172"/>
  <c r="B173"/>
  <c r="Y177" i="8"/>
  <c r="D173" i="13" l="1"/>
  <c r="C173"/>
  <c r="B174"/>
  <c r="Y178" i="8"/>
  <c r="D174" i="13" l="1"/>
  <c r="C174"/>
  <c r="B175"/>
  <c r="Y179" i="8"/>
  <c r="D175" i="13" l="1"/>
  <c r="C175"/>
  <c r="B176"/>
  <c r="Y180" i="8"/>
  <c r="D176" i="13" l="1"/>
  <c r="C176"/>
  <c r="B177"/>
  <c r="Y181" i="8"/>
  <c r="B178" i="13" l="1"/>
  <c r="Y182" i="8"/>
  <c r="D177" i="13"/>
  <c r="C177"/>
  <c r="D178" l="1"/>
  <c r="C178"/>
  <c r="B179"/>
  <c r="Y183" i="8"/>
  <c r="D179" i="13" l="1"/>
  <c r="C179"/>
  <c r="B180"/>
  <c r="Y184" i="8"/>
  <c r="D180" i="13" l="1"/>
  <c r="C180"/>
  <c r="B181"/>
  <c r="Y185" i="8"/>
  <c r="D181" i="13" l="1"/>
  <c r="C181"/>
  <c r="B182"/>
  <c r="Y186" i="8"/>
  <c r="D182" i="13" l="1"/>
  <c r="C182"/>
  <c r="B183"/>
  <c r="Y187" i="8"/>
  <c r="D183" i="13" l="1"/>
  <c r="C183"/>
  <c r="B184"/>
  <c r="Y188" i="8"/>
  <c r="D184" i="13" l="1"/>
  <c r="C184"/>
  <c r="B185"/>
  <c r="Y189" i="8"/>
  <c r="D185" i="13" l="1"/>
  <c r="C185"/>
  <c r="B186"/>
  <c r="Y190" i="8"/>
  <c r="D186" i="13" l="1"/>
  <c r="C186"/>
  <c r="B187"/>
  <c r="Y191" i="8"/>
  <c r="D187" i="13" l="1"/>
  <c r="C187"/>
  <c r="B188"/>
  <c r="Y192" i="8"/>
  <c r="D188" i="13" l="1"/>
  <c r="C188"/>
  <c r="B189"/>
  <c r="Y193" i="8"/>
  <c r="D189" i="13" l="1"/>
  <c r="C189"/>
  <c r="B190"/>
  <c r="Y194" i="8"/>
  <c r="B191" i="13" l="1"/>
  <c r="Y195" i="8"/>
  <c r="D190" i="13"/>
  <c r="C190"/>
  <c r="D191" l="1"/>
  <c r="C191"/>
  <c r="B192"/>
  <c r="Y196" i="8"/>
  <c r="D192" i="13" l="1"/>
  <c r="C192"/>
  <c r="B193"/>
  <c r="Y197" i="8"/>
  <c r="D193" i="13" l="1"/>
  <c r="C193"/>
  <c r="B194"/>
  <c r="Y198" i="8"/>
  <c r="D194" i="13" l="1"/>
  <c r="C194"/>
  <c r="B195"/>
  <c r="Y199" i="8"/>
  <c r="D195" i="13" l="1"/>
  <c r="C195"/>
  <c r="B196"/>
  <c r="Y200" i="8"/>
  <c r="D196" i="13" l="1"/>
  <c r="C196"/>
  <c r="B197"/>
  <c r="Y201" i="8"/>
  <c r="D197" i="13" l="1"/>
  <c r="C197"/>
  <c r="B198"/>
  <c r="Y202" i="8"/>
  <c r="D198" i="13" l="1"/>
  <c r="C198"/>
  <c r="B199"/>
  <c r="Y203" i="8"/>
  <c r="D199" i="13" l="1"/>
  <c r="C199"/>
  <c r="B200"/>
  <c r="Y204" i="8"/>
  <c r="D200" i="13" l="1"/>
  <c r="C200"/>
  <c r="B201"/>
  <c r="Y205" i="8"/>
  <c r="D201" i="13" l="1"/>
  <c r="C201"/>
  <c r="B202"/>
  <c r="Y206" i="8"/>
  <c r="D202" i="13" l="1"/>
  <c r="C202"/>
  <c r="B203"/>
  <c r="Y207" i="8"/>
  <c r="D203" i="13" l="1"/>
  <c r="C203"/>
  <c r="B204"/>
  <c r="Y208" i="8"/>
  <c r="D204" i="13" l="1"/>
  <c r="C204"/>
  <c r="B205"/>
  <c r="Y209" i="8"/>
  <c r="D205" i="13" l="1"/>
  <c r="C205"/>
  <c r="B206"/>
  <c r="Y210" i="8"/>
  <c r="D206" i="13" l="1"/>
  <c r="C206"/>
  <c r="B207"/>
  <c r="Y211" i="8"/>
  <c r="D207" i="13" l="1"/>
  <c r="C207"/>
  <c r="B208"/>
  <c r="Y212" i="8"/>
  <c r="D208" i="13" l="1"/>
  <c r="C208"/>
  <c r="B209"/>
  <c r="Y213" i="8"/>
  <c r="D209" i="13" l="1"/>
  <c r="C209"/>
  <c r="B210"/>
  <c r="Y214" i="8"/>
  <c r="D210" i="13" l="1"/>
  <c r="C210"/>
  <c r="B211"/>
  <c r="Y215" i="8"/>
  <c r="D211" i="13" l="1"/>
  <c r="C211"/>
  <c r="B212"/>
  <c r="Y216" i="8"/>
  <c r="D212" i="13" l="1"/>
  <c r="C212"/>
  <c r="B213"/>
  <c r="Y217" i="8"/>
  <c r="D213" i="13" l="1"/>
  <c r="C213"/>
  <c r="B214"/>
  <c r="Y218" i="8"/>
  <c r="D214" i="13" l="1"/>
  <c r="C214"/>
  <c r="B215"/>
  <c r="Y219" i="8"/>
  <c r="D215" i="13" l="1"/>
  <c r="C215"/>
  <c r="B216"/>
  <c r="Y220" i="8"/>
  <c r="D216" i="13" l="1"/>
  <c r="C216"/>
  <c r="B217"/>
  <c r="Y221" i="8"/>
  <c r="D217" i="13" l="1"/>
  <c r="C217"/>
  <c r="B218"/>
  <c r="Y222" i="8"/>
  <c r="D218" i="13" l="1"/>
  <c r="C218"/>
  <c r="B219"/>
  <c r="Y223" i="8"/>
  <c r="D219" i="13" l="1"/>
  <c r="C219"/>
  <c r="B220"/>
  <c r="Y224" i="8"/>
  <c r="D220" i="13" l="1"/>
  <c r="C220"/>
  <c r="B221"/>
  <c r="Y225" i="8"/>
  <c r="D221" i="13" l="1"/>
  <c r="C221"/>
  <c r="B222"/>
  <c r="Y226" i="8"/>
  <c r="D222" i="13" l="1"/>
  <c r="C222"/>
  <c r="B223"/>
  <c r="Y227" i="8"/>
  <c r="D223" i="13" l="1"/>
  <c r="C223"/>
  <c r="B224"/>
  <c r="Y228" i="8"/>
  <c r="D224" i="13" l="1"/>
  <c r="C224"/>
  <c r="B225"/>
  <c r="Y229" i="8"/>
  <c r="D225" i="13" l="1"/>
  <c r="C225"/>
  <c r="B226"/>
  <c r="Y230" i="8"/>
  <c r="D226" i="13" l="1"/>
  <c r="C226"/>
  <c r="B227"/>
  <c r="Y231" i="8"/>
  <c r="D227" i="13" l="1"/>
  <c r="C227"/>
  <c r="B228"/>
  <c r="Y232" i="8"/>
  <c r="D228" i="13" l="1"/>
  <c r="C228"/>
  <c r="B229"/>
  <c r="Y233" i="8"/>
  <c r="D229" i="13" l="1"/>
  <c r="C229"/>
  <c r="B230"/>
  <c r="Y234" i="8"/>
  <c r="D230" i="13" l="1"/>
  <c r="C230"/>
  <c r="B231"/>
  <c r="Y235" i="8"/>
  <c r="D231" i="13" l="1"/>
  <c r="C231"/>
  <c r="B232"/>
  <c r="Y236" i="8"/>
  <c r="D232" i="13" l="1"/>
  <c r="C232"/>
  <c r="B233"/>
  <c r="Y237" i="8"/>
  <c r="D233" i="13" l="1"/>
  <c r="C233"/>
  <c r="B234"/>
  <c r="Y238" i="8"/>
  <c r="D234" i="13" l="1"/>
  <c r="C234"/>
  <c r="B235"/>
  <c r="Y239" i="8"/>
  <c r="D235" i="13" l="1"/>
  <c r="C235"/>
  <c r="B236"/>
  <c r="Y240" i="8"/>
  <c r="D236" i="13" l="1"/>
  <c r="C236"/>
  <c r="B237"/>
  <c r="Y241" i="8"/>
  <c r="D237" i="13" l="1"/>
  <c r="C237"/>
  <c r="B238"/>
  <c r="Y242" i="8"/>
  <c r="D238" i="13" l="1"/>
  <c r="C238"/>
  <c r="B239"/>
  <c r="Y243" i="8"/>
  <c r="D239" i="13" l="1"/>
  <c r="C239"/>
  <c r="B240"/>
  <c r="Y244" i="8"/>
  <c r="D240" i="13" l="1"/>
  <c r="C240"/>
  <c r="B241"/>
  <c r="Y245" i="8"/>
  <c r="D241" i="13" l="1"/>
  <c r="C241"/>
  <c r="B242"/>
  <c r="Y246" i="8"/>
  <c r="D242" i="13" l="1"/>
  <c r="C242"/>
  <c r="B243"/>
  <c r="Y247" i="8"/>
  <c r="D243" i="13" l="1"/>
  <c r="C243"/>
  <c r="B244"/>
  <c r="Y248" i="8"/>
  <c r="D244" i="13" l="1"/>
  <c r="C244"/>
  <c r="B245"/>
  <c r="Y249" i="8"/>
  <c r="D245" i="13" l="1"/>
  <c r="C245"/>
  <c r="B246"/>
  <c r="Y250" i="8"/>
  <c r="D246" i="13" l="1"/>
  <c r="C246"/>
  <c r="B247"/>
  <c r="Y251" i="8"/>
  <c r="D247" i="13" l="1"/>
  <c r="C247"/>
  <c r="B248"/>
  <c r="Y252" i="8"/>
  <c r="D248" i="13" l="1"/>
  <c r="C248"/>
  <c r="B249"/>
  <c r="Y253" i="8"/>
  <c r="D249" i="13" l="1"/>
  <c r="C249"/>
  <c r="B250"/>
  <c r="Y254" i="8"/>
  <c r="D250" i="13" l="1"/>
  <c r="C250"/>
  <c r="B251"/>
  <c r="Y255" i="8"/>
  <c r="D251" i="13" l="1"/>
  <c r="C251"/>
  <c r="B252"/>
  <c r="Y256" i="8"/>
  <c r="D252" i="13" l="1"/>
  <c r="C252"/>
  <c r="B253"/>
  <c r="Y257" i="8"/>
  <c r="D253" i="13" l="1"/>
  <c r="C253"/>
  <c r="B254"/>
  <c r="Y258" i="8"/>
  <c r="D254" i="13" l="1"/>
  <c r="C254"/>
  <c r="B255"/>
  <c r="Y259" i="8"/>
  <c r="D255" i="13" l="1"/>
  <c r="C255"/>
  <c r="B256"/>
  <c r="Y260" i="8"/>
  <c r="D256" i="13" l="1"/>
  <c r="C256"/>
  <c r="B257"/>
  <c r="Y261" i="8"/>
  <c r="D257" i="13" l="1"/>
  <c r="C257"/>
  <c r="B258"/>
  <c r="Y262" i="8"/>
  <c r="D258" i="13" l="1"/>
  <c r="C258"/>
  <c r="B259"/>
  <c r="Y263" i="8"/>
  <c r="D259" i="13" l="1"/>
  <c r="C259"/>
  <c r="B260"/>
  <c r="Y264" i="8"/>
  <c r="D260" i="13" l="1"/>
  <c r="C260"/>
  <c r="B261"/>
  <c r="Y265" i="8"/>
  <c r="D261" i="13" l="1"/>
  <c r="C261"/>
  <c r="B262"/>
  <c r="Y266" i="8"/>
  <c r="D262" i="13" l="1"/>
  <c r="C262"/>
  <c r="B263"/>
  <c r="Y267" i="8"/>
  <c r="D263" i="13" l="1"/>
  <c r="C263"/>
  <c r="B264"/>
  <c r="Y268" i="8"/>
  <c r="D264" i="13" l="1"/>
  <c r="C264"/>
  <c r="B265"/>
  <c r="Y269" i="8"/>
  <c r="D265" i="13" l="1"/>
  <c r="C265"/>
  <c r="B266"/>
  <c r="Y270" i="8"/>
  <c r="D266" i="13" l="1"/>
  <c r="C266"/>
  <c r="B267"/>
  <c r="Y271" i="8"/>
  <c r="D267" i="13" l="1"/>
  <c r="C267"/>
  <c r="B268"/>
  <c r="Y272" i="8"/>
  <c r="D268" i="13" l="1"/>
  <c r="C268"/>
  <c r="B269"/>
  <c r="Y273" i="8"/>
  <c r="D269" i="13" l="1"/>
  <c r="C269"/>
  <c r="B270"/>
  <c r="Y274" i="8"/>
  <c r="D270" i="13" l="1"/>
  <c r="C270"/>
  <c r="B271"/>
  <c r="Y275" i="8"/>
  <c r="D271" i="13" l="1"/>
  <c r="C271"/>
  <c r="B272"/>
  <c r="Y276" i="8"/>
  <c r="D272" i="13" l="1"/>
  <c r="C272"/>
  <c r="B273"/>
  <c r="Y277" i="8"/>
  <c r="D273" i="13" l="1"/>
  <c r="C273"/>
  <c r="B274"/>
  <c r="Y278" i="8"/>
  <c r="D274" i="13" l="1"/>
  <c r="C274"/>
  <c r="B275"/>
  <c r="Y279" i="8"/>
  <c r="D275" i="13" l="1"/>
  <c r="C275"/>
  <c r="B276"/>
  <c r="Y280" i="8"/>
  <c r="D276" i="13" l="1"/>
  <c r="C276"/>
  <c r="B277"/>
  <c r="Y281" i="8"/>
  <c r="D277" i="13" l="1"/>
  <c r="C277"/>
  <c r="B278"/>
  <c r="Y282" i="8"/>
  <c r="D278" i="13" l="1"/>
  <c r="C278"/>
  <c r="B279"/>
  <c r="Y283" i="8"/>
  <c r="D279" i="13" l="1"/>
  <c r="C279"/>
  <c r="B280"/>
  <c r="Y284" i="8"/>
  <c r="D280" i="13" l="1"/>
  <c r="C280"/>
  <c r="B281"/>
  <c r="Y285" i="8"/>
  <c r="D281" i="13" l="1"/>
  <c r="C281"/>
  <c r="B282"/>
  <c r="Y286" i="8"/>
  <c r="D282" i="13" l="1"/>
  <c r="C282"/>
  <c r="B283"/>
  <c r="Y287" i="8"/>
  <c r="D283" i="13" l="1"/>
  <c r="C283"/>
  <c r="B284"/>
  <c r="Y288" i="8"/>
  <c r="D284" i="13" l="1"/>
  <c r="C284"/>
  <c r="B285"/>
  <c r="Y289" i="8"/>
  <c r="D285" i="13" l="1"/>
  <c r="C285"/>
  <c r="B286"/>
  <c r="Y290" i="8"/>
  <c r="D286" i="13" l="1"/>
  <c r="C286"/>
  <c r="B287"/>
  <c r="Y291" i="8"/>
  <c r="D287" i="13" l="1"/>
  <c r="C287"/>
  <c r="B288"/>
  <c r="Y292" i="8"/>
  <c r="D288" i="13" l="1"/>
  <c r="C288"/>
  <c r="B289"/>
  <c r="Y293" i="8"/>
  <c r="D289" i="13" l="1"/>
  <c r="C289"/>
  <c r="B290"/>
  <c r="Y294" i="8"/>
  <c r="D290" i="13" l="1"/>
  <c r="C290"/>
  <c r="B291"/>
  <c r="Y295" i="8"/>
  <c r="D291" i="13" l="1"/>
  <c r="C291"/>
  <c r="B292"/>
  <c r="Y296" i="8"/>
  <c r="D292" i="13" l="1"/>
  <c r="C292"/>
  <c r="B293"/>
  <c r="Y297" i="8"/>
  <c r="D293" i="13" l="1"/>
  <c r="C293"/>
  <c r="B294"/>
  <c r="Y298" i="8"/>
  <c r="D294" i="13" l="1"/>
  <c r="C294"/>
  <c r="B295"/>
  <c r="Y299" i="8"/>
  <c r="D295" i="13" l="1"/>
  <c r="C295"/>
  <c r="B296"/>
  <c r="Y300" i="8"/>
  <c r="D296" i="13" l="1"/>
  <c r="C296"/>
  <c r="B297"/>
  <c r="Y301" i="8"/>
  <c r="D297" i="13" l="1"/>
  <c r="C297"/>
  <c r="B298"/>
  <c r="Y302" i="8"/>
  <c r="D298" i="13" l="1"/>
  <c r="C298"/>
  <c r="B299"/>
  <c r="Y303" i="8"/>
  <c r="D299" i="13" l="1"/>
  <c r="C299"/>
  <c r="B300"/>
  <c r="Y304" i="8"/>
  <c r="D300" i="13" l="1"/>
  <c r="C300"/>
  <c r="B301"/>
  <c r="Y305" i="8"/>
  <c r="D301" i="13" l="1"/>
  <c r="C301"/>
  <c r="B302"/>
  <c r="Y306" i="8"/>
  <c r="D302" i="13" l="1"/>
  <c r="C302"/>
  <c r="B303"/>
  <c r="Y307" i="8"/>
  <c r="D303" i="13" l="1"/>
  <c r="C303"/>
  <c r="B304"/>
  <c r="Y308" i="8"/>
  <c r="D304" i="13" l="1"/>
  <c r="C304"/>
  <c r="B305"/>
  <c r="Y309" i="8"/>
  <c r="D305" i="13" l="1"/>
  <c r="C305"/>
  <c r="B306"/>
  <c r="Y310" i="8"/>
  <c r="D306" i="13" l="1"/>
  <c r="C306"/>
  <c r="B307"/>
  <c r="Y311" i="8"/>
  <c r="D307" i="13" l="1"/>
  <c r="C307"/>
  <c r="B308"/>
  <c r="Y312" i="8"/>
  <c r="D308" i="13" l="1"/>
  <c r="C308"/>
  <c r="B309"/>
  <c r="Y313" i="8"/>
  <c r="D309" i="13" l="1"/>
  <c r="C309"/>
  <c r="B310"/>
  <c r="Y314" i="8"/>
  <c r="D310" i="13" l="1"/>
  <c r="C310"/>
  <c r="B311"/>
  <c r="Y315" i="8"/>
  <c r="D311" i="13" l="1"/>
  <c r="C311"/>
  <c r="B312"/>
  <c r="Y316" i="8"/>
  <c r="D312" i="13" l="1"/>
  <c r="C312"/>
  <c r="B313"/>
  <c r="Y317" i="8"/>
  <c r="D313" i="13" l="1"/>
  <c r="C313"/>
  <c r="B314"/>
  <c r="Y318" i="8"/>
  <c r="D314" i="13" l="1"/>
  <c r="C314"/>
  <c r="B315"/>
  <c r="Y319" i="8"/>
  <c r="D315" i="13" l="1"/>
  <c r="C315"/>
  <c r="B316"/>
  <c r="Y320" i="8"/>
  <c r="D316" i="13" l="1"/>
  <c r="C316"/>
  <c r="B317"/>
  <c r="Y321" i="8"/>
  <c r="D317" i="13" l="1"/>
  <c r="C317"/>
  <c r="B318"/>
  <c r="Y322" i="8"/>
  <c r="D318" i="13" l="1"/>
  <c r="C318"/>
  <c r="B319"/>
  <c r="Y323" i="8"/>
  <c r="D319" i="13" l="1"/>
  <c r="C319"/>
  <c r="B320"/>
  <c r="Y324" i="8"/>
  <c r="D320" i="13" l="1"/>
  <c r="C320"/>
  <c r="B321"/>
  <c r="Y325" i="8"/>
  <c r="D321" i="13" l="1"/>
  <c r="C321"/>
  <c r="B322"/>
  <c r="Y326" i="8"/>
  <c r="D322" i="13" l="1"/>
  <c r="C322"/>
  <c r="B323"/>
  <c r="Y327" i="8"/>
  <c r="D323" i="13" l="1"/>
  <c r="C323"/>
  <c r="B324"/>
  <c r="Y328" i="8"/>
  <c r="D324" i="13" l="1"/>
  <c r="C324"/>
  <c r="B325"/>
  <c r="Y329" i="8"/>
  <c r="D325" i="13" l="1"/>
  <c r="C325"/>
  <c r="B326"/>
  <c r="Y330" i="8"/>
  <c r="D326" i="13" l="1"/>
  <c r="C326"/>
  <c r="B327"/>
  <c r="Y331" i="8"/>
  <c r="D327" i="13" l="1"/>
  <c r="C327"/>
  <c r="B328"/>
  <c r="Y332" i="8"/>
  <c r="D328" i="13" l="1"/>
  <c r="C328"/>
  <c r="B329"/>
  <c r="Y333" i="8"/>
  <c r="D329" i="13" l="1"/>
  <c r="C329"/>
  <c r="B330"/>
  <c r="Y334" i="8"/>
  <c r="D330" i="13" l="1"/>
  <c r="C330"/>
  <c r="B331"/>
  <c r="Y335" i="8"/>
  <c r="D331" i="13" l="1"/>
  <c r="C331"/>
  <c r="B332"/>
  <c r="Y336" i="8"/>
  <c r="D332" i="13" l="1"/>
  <c r="C332"/>
  <c r="B333"/>
  <c r="Y337" i="8"/>
  <c r="D333" i="13" l="1"/>
  <c r="C333"/>
  <c r="B334"/>
  <c r="Y338" i="8"/>
  <c r="D334" i="13" l="1"/>
  <c r="C334"/>
  <c r="B335"/>
  <c r="Y339" i="8"/>
  <c r="D335" i="13" l="1"/>
  <c r="C335"/>
  <c r="B336"/>
  <c r="Y340" i="8"/>
  <c r="D336" i="13" l="1"/>
  <c r="C336"/>
  <c r="B337"/>
  <c r="Y341" i="8"/>
  <c r="D337" i="13" l="1"/>
  <c r="C337"/>
  <c r="B338"/>
  <c r="Y342" i="8"/>
  <c r="D338" i="13" l="1"/>
  <c r="C338"/>
  <c r="B339"/>
  <c r="Y343" i="8"/>
  <c r="D339" i="13" l="1"/>
  <c r="C339"/>
  <c r="B340"/>
  <c r="Y344" i="8"/>
  <c r="D340" i="13" l="1"/>
  <c r="C340"/>
  <c r="B341"/>
  <c r="Y345" i="8"/>
  <c r="D341" i="13" l="1"/>
  <c r="C341"/>
  <c r="B342"/>
  <c r="Y346" i="8"/>
  <c r="D342" i="13" l="1"/>
  <c r="C342"/>
  <c r="B343"/>
  <c r="Y347" i="8"/>
  <c r="D343" i="13" l="1"/>
  <c r="C343"/>
  <c r="B344"/>
  <c r="Y348" i="8"/>
  <c r="D344" i="13" l="1"/>
  <c r="C344"/>
  <c r="B345"/>
  <c r="Y349" i="8"/>
  <c r="D345" i="13" l="1"/>
  <c r="C345"/>
  <c r="B346"/>
  <c r="Y350" i="8"/>
  <c r="D346" i="13" l="1"/>
  <c r="C346"/>
  <c r="B347"/>
  <c r="Y351" i="8"/>
  <c r="D347" i="13" l="1"/>
  <c r="C347"/>
  <c r="B348"/>
  <c r="Y352" i="8"/>
  <c r="D348" i="13" l="1"/>
  <c r="C348"/>
  <c r="B349"/>
  <c r="Y353" i="8"/>
  <c r="D349" i="13" l="1"/>
  <c r="C349"/>
  <c r="B350"/>
  <c r="Y354" i="8"/>
  <c r="D350" i="13" l="1"/>
  <c r="C350"/>
  <c r="B351"/>
  <c r="Y355" i="8"/>
  <c r="D351" i="13" l="1"/>
  <c r="C351"/>
  <c r="B352"/>
  <c r="Y356" i="8"/>
  <c r="D352" i="13" l="1"/>
  <c r="C352"/>
  <c r="B353"/>
  <c r="Y357" i="8"/>
  <c r="D353" i="13" l="1"/>
  <c r="C353"/>
  <c r="B354"/>
  <c r="Y358" i="8"/>
  <c r="D354" i="13" l="1"/>
  <c r="C354"/>
  <c r="B355"/>
  <c r="Y359" i="8"/>
  <c r="D355" i="13" l="1"/>
  <c r="C355"/>
  <c r="B356"/>
  <c r="Y360" i="8"/>
  <c r="D356" i="13" l="1"/>
  <c r="C356"/>
  <c r="B357"/>
  <c r="Y361" i="8"/>
  <c r="D357" i="13" l="1"/>
  <c r="C357"/>
  <c r="B358"/>
  <c r="Y362" i="8"/>
  <c r="D358" i="13" l="1"/>
  <c r="C358"/>
  <c r="B359"/>
  <c r="Y363" i="8"/>
  <c r="D359" i="13" l="1"/>
  <c r="C359"/>
  <c r="B360"/>
  <c r="Y364" i="8"/>
  <c r="D360" i="13" l="1"/>
  <c r="C360"/>
  <c r="B361"/>
  <c r="Y365" i="8"/>
  <c r="D361" i="13" l="1"/>
  <c r="C361"/>
  <c r="B362"/>
  <c r="Y366" i="8"/>
  <c r="D362" i="13" l="1"/>
  <c r="C362"/>
  <c r="B363"/>
  <c r="Y367" i="8"/>
  <c r="D363" i="13" l="1"/>
  <c r="C363"/>
  <c r="B364"/>
  <c r="Y368" i="8"/>
  <c r="D364" i="13" l="1"/>
  <c r="C364"/>
  <c r="B365"/>
  <c r="Y369" i="8"/>
  <c r="D365" i="13" l="1"/>
  <c r="C365"/>
  <c r="B366"/>
  <c r="Y370" i="8"/>
  <c r="D366" i="13" l="1"/>
  <c r="C366"/>
  <c r="B367"/>
  <c r="Y371" i="8"/>
  <c r="D367" i="13" l="1"/>
  <c r="C367"/>
  <c r="B368"/>
  <c r="Y372" i="8"/>
  <c r="D368" i="13" l="1"/>
  <c r="C368"/>
  <c r="B369"/>
  <c r="Y373" i="8"/>
  <c r="D369" i="13" l="1"/>
  <c r="C369"/>
  <c r="B370"/>
  <c r="Y374" i="8"/>
  <c r="D370" i="13" l="1"/>
  <c r="C370"/>
  <c r="B371"/>
  <c r="Y375" i="8"/>
  <c r="D371" i="13" l="1"/>
  <c r="C371"/>
  <c r="B372"/>
  <c r="Y376" i="8"/>
  <c r="D372" i="13" l="1"/>
  <c r="C372"/>
  <c r="B373"/>
  <c r="Y377" i="8"/>
  <c r="D373" i="13" l="1"/>
  <c r="C373"/>
  <c r="B374"/>
  <c r="Y378" i="8"/>
  <c r="D374" i="13" l="1"/>
  <c r="C374"/>
  <c r="B375"/>
  <c r="Y379" i="8"/>
  <c r="D375" i="13" l="1"/>
  <c r="C375"/>
  <c r="B376"/>
  <c r="Y380" i="8"/>
  <c r="D376" i="13" l="1"/>
  <c r="C376"/>
  <c r="B377"/>
  <c r="Y381" i="8"/>
  <c r="D377" i="13" l="1"/>
  <c r="C377"/>
  <c r="B378"/>
  <c r="Y382" i="8"/>
  <c r="D378" i="13" l="1"/>
  <c r="C378"/>
  <c r="B379"/>
  <c r="Y383" i="8"/>
  <c r="D379" i="13" l="1"/>
  <c r="C379"/>
  <c r="B380"/>
  <c r="Y384" i="8"/>
  <c r="D380" i="13" l="1"/>
  <c r="C380"/>
  <c r="B381"/>
  <c r="Y385" i="8"/>
  <c r="D381" i="13" l="1"/>
  <c r="C381"/>
  <c r="B382"/>
  <c r="Y386" i="8"/>
  <c r="D382" i="13" l="1"/>
  <c r="C382"/>
  <c r="B383"/>
  <c r="Y387" i="8"/>
  <c r="D383" i="13" l="1"/>
  <c r="C383"/>
  <c r="B384"/>
  <c r="Y388" i="8"/>
  <c r="D384" i="13" l="1"/>
  <c r="C384"/>
  <c r="B385"/>
  <c r="Y389" i="8"/>
  <c r="D385" i="13" l="1"/>
  <c r="C385"/>
  <c r="B386"/>
  <c r="Y390" i="8"/>
  <c r="D386" i="13" l="1"/>
  <c r="C386"/>
  <c r="B387"/>
  <c r="Y391" i="8"/>
  <c r="D387" i="13" l="1"/>
  <c r="C387"/>
  <c r="B388"/>
  <c r="Y392" i="8"/>
  <c r="D388" i="13" l="1"/>
  <c r="C388"/>
  <c r="B389"/>
  <c r="Y393" i="8"/>
  <c r="D389" i="13" l="1"/>
  <c r="C389"/>
  <c r="B390"/>
  <c r="Y394" i="8"/>
  <c r="D390" i="13" l="1"/>
  <c r="C390"/>
  <c r="B391"/>
  <c r="Y395" i="8"/>
  <c r="D391" i="13" l="1"/>
  <c r="C391"/>
  <c r="B392"/>
  <c r="Y396" i="8"/>
  <c r="D392" i="13" l="1"/>
  <c r="C392"/>
  <c r="B393"/>
  <c r="Y397" i="8"/>
  <c r="D393" i="13" l="1"/>
  <c r="C393"/>
  <c r="B394"/>
  <c r="Y398" i="8"/>
  <c r="D394" i="13" l="1"/>
  <c r="C394"/>
  <c r="B395"/>
  <c r="Y399" i="8"/>
  <c r="B396" i="13" s="1"/>
  <c r="D395" l="1"/>
  <c r="C395"/>
  <c r="D396"/>
  <c r="D1" s="1"/>
  <c r="B30" i="11" s="1"/>
  <c r="C396" i="13"/>
  <c r="C1" s="1"/>
  <c r="B29" i="11" s="1"/>
</calcChain>
</file>

<file path=xl/sharedStrings.xml><?xml version="1.0" encoding="utf-8"?>
<sst xmlns="http://schemas.openxmlformats.org/spreadsheetml/2006/main" count="1236" uniqueCount="760">
  <si>
    <t>INV. TOT.</t>
  </si>
  <si>
    <t>Max nr gain consecutivi</t>
  </si>
  <si>
    <t>perdita media</t>
  </si>
  <si>
    <t>guadagno medio</t>
  </si>
  <si>
    <t>totale operazioni</t>
  </si>
  <si>
    <t>operazioni in guadagno</t>
  </si>
  <si>
    <t>operazioni in perdita</t>
  </si>
  <si>
    <t>Max gain consecutivi</t>
  </si>
  <si>
    <t>perdita massima singolo trade</t>
  </si>
  <si>
    <t>guadagno massimo singolo trade</t>
  </si>
  <si>
    <t>profitto lordo</t>
  </si>
  <si>
    <t>perdita lorda</t>
  </si>
  <si>
    <t>operazioni in pareggio</t>
  </si>
  <si>
    <t>Max loss consecutivi</t>
  </si>
  <si>
    <t>Capitale investito</t>
  </si>
  <si>
    <t>Max nr loss consecutive</t>
  </si>
  <si>
    <t>Inserisci data</t>
  </si>
  <si>
    <t>Data di uscita</t>
  </si>
  <si>
    <t>Tipo</t>
  </si>
  <si>
    <t>Nm barre</t>
  </si>
  <si>
    <t>Abs Perf</t>
  </si>
  <si>
    <t>Relat Perf(%)</t>
  </si>
  <si>
    <t>Spese brokeraggio</t>
  </si>
  <si>
    <t>MFE</t>
  </si>
  <si>
    <t>MAE</t>
  </si>
  <si>
    <t>anno</t>
  </si>
  <si>
    <t>Mese</t>
  </si>
  <si>
    <t>Data</t>
  </si>
  <si>
    <t>Ora Entrata</t>
  </si>
  <si>
    <t>Ora Uscita</t>
  </si>
  <si>
    <t>Anno</t>
  </si>
  <si>
    <t>Importo</t>
  </si>
  <si>
    <t>Giorno</t>
  </si>
  <si>
    <t>Max Drow down</t>
  </si>
  <si>
    <t>Max run up</t>
  </si>
  <si>
    <t>Guadagno - Perdita totale</t>
  </si>
  <si>
    <t>Guadagno/Perdita</t>
  </si>
  <si>
    <t>guadagno/perdita in %</t>
  </si>
  <si>
    <t>Max drow down</t>
  </si>
  <si>
    <t>data prima operazione</t>
  </si>
  <si>
    <t>data ultima operazione</t>
  </si>
  <si>
    <t>Guadagno/Perdita media mensile</t>
  </si>
  <si>
    <t>guadagno/perdita media mensile in %</t>
  </si>
  <si>
    <t>Guadagno/Perdita media annuale</t>
  </si>
  <si>
    <t>guadagno/perdita media annuale in %</t>
  </si>
  <si>
    <t>mesi (periodo osservazione)</t>
  </si>
  <si>
    <t>anni (periodo osservazione)</t>
  </si>
  <si>
    <t>data da imputare manualmente</t>
  </si>
  <si>
    <t>Guadagni / Perdite</t>
  </si>
  <si>
    <t>% Trade vincenti</t>
  </si>
  <si>
    <t>profitto lordo / perdite</t>
  </si>
  <si>
    <t>perdita lorda / profitto</t>
  </si>
  <si>
    <t>RIGA SENZA DATI IMPORTATI E SENZA FORMULE</t>
  </si>
  <si>
    <t>Short</t>
  </si>
  <si>
    <t>Long</t>
  </si>
  <si>
    <t>4-mag-2021 13.45.00</t>
  </si>
  <si>
    <t>7-mag-2021 15.45.00</t>
  </si>
  <si>
    <t>4-mag-2021 14.00.00</t>
  </si>
  <si>
    <t>10-mag-2021 20.30.00</t>
  </si>
  <si>
    <t>3-mag-2021 16.15.00</t>
  </si>
  <si>
    <t>3-mag-2021 16.45.00</t>
  </si>
  <si>
    <t>19-apr-2021 16.15.00</t>
  </si>
  <si>
    <t>19-apr-2021 17.45.00</t>
  </si>
  <si>
    <t>18-feb-2021 2.45.00</t>
  </si>
  <si>
    <t>18-feb-2021 5.15.00</t>
  </si>
  <si>
    <t>12-feb-2021 16.45.00</t>
  </si>
  <si>
    <t>15-feb-2021 7.45.00</t>
  </si>
  <si>
    <t>4-feb-2021 19.15.00</t>
  </si>
  <si>
    <t>4-feb-2021 22.00.00</t>
  </si>
  <si>
    <t>5-gen-2021 4.45.00</t>
  </si>
  <si>
    <t>5-gen-2021 5.30.00</t>
  </si>
  <si>
    <t>24-dic-2020 15.45.00</t>
  </si>
  <si>
    <t>28-dic-2020 2.45.00</t>
  </si>
  <si>
    <t>9-nov-2020 20.30.00</t>
  </si>
  <si>
    <t>9-nov-2020 21.30.00</t>
  </si>
  <si>
    <t>2-nov-2020 16.00.00</t>
  </si>
  <si>
    <t>2-nov-2020 16.30.00</t>
  </si>
  <si>
    <t>6-ott-2020 21.00.00</t>
  </si>
  <si>
    <t>6-ott-2020 22.00.00</t>
  </si>
  <si>
    <t>25-set-2020 1.45.00</t>
  </si>
  <si>
    <t>25-set-2020 8.15.00</t>
  </si>
  <si>
    <t>13-ago-2020 9.15.00</t>
  </si>
  <si>
    <t>13-ago-2020 15.00.00</t>
  </si>
  <si>
    <t>20-lug-2020 16.15.00</t>
  </si>
  <si>
    <t>20-lug-2020 16.45.00</t>
  </si>
  <si>
    <t>22-mag-2020 3.15.00</t>
  </si>
  <si>
    <t>22-mag-2020 5.00.00</t>
  </si>
  <si>
    <t>19-mag-2020 7.00.00</t>
  </si>
  <si>
    <t>19-mag-2020 9.00.00</t>
  </si>
  <si>
    <t>11-mag-2020 15.45.00</t>
  </si>
  <si>
    <t>11-mag-2020 16.30.00</t>
  </si>
  <si>
    <t>13-mag-2021 1.15.00</t>
  </si>
  <si>
    <t>13-mag-2021 10.45.00</t>
  </si>
  <si>
    <t>11-mag-2021 16.00.00</t>
  </si>
  <si>
    <t>11-mag-2021 16.15.00</t>
  </si>
  <si>
    <t>6-mag-2021 3.15.00</t>
  </si>
  <si>
    <t>6-mag-2021 16.15.00</t>
  </si>
  <si>
    <t>4-mag-2021 8.15.00</t>
  </si>
  <si>
    <t>23-apr-2021 22.00.00</t>
  </si>
  <si>
    <t>26-apr-2021 15.45.00</t>
  </si>
  <si>
    <t>20-apr-2021 16.00.00</t>
  </si>
  <si>
    <t>20-apr-2021 18.00.00</t>
  </si>
  <si>
    <t>16-apr-2021 16.00.00</t>
  </si>
  <si>
    <t>16-apr-2021 21.45.00</t>
  </si>
  <si>
    <t>15-apr-2021 8.30.00</t>
  </si>
  <si>
    <t>15-apr-2021 15.30.00</t>
  </si>
  <si>
    <t>6-apr-2021 19.30.00</t>
  </si>
  <si>
    <t>8-apr-2021 4.45.00</t>
  </si>
  <si>
    <t>23-mar-2021 15.45.00</t>
  </si>
  <si>
    <t>23-mar-2021 16.30.00</t>
  </si>
  <si>
    <t>22-mar-2021 20.45.00</t>
  </si>
  <si>
    <t>23-mar-2021 10.30.00</t>
  </si>
  <si>
    <t>16-mar-2021 10.45.00</t>
  </si>
  <si>
    <t>16-mar-2021 15.00.00</t>
  </si>
  <si>
    <t>4-mar-2021 13.45.00</t>
  </si>
  <si>
    <t>4-mar-2021 15.30.00</t>
  </si>
  <si>
    <t>17-feb-2021 21.45.00</t>
  </si>
  <si>
    <t>11-feb-2021 4.00.00</t>
  </si>
  <si>
    <t>11-feb-2021 18.30.00</t>
  </si>
  <si>
    <t>28-gen-2021 21.30.00</t>
  </si>
  <si>
    <t>28-gen-2021 21.45.00</t>
  </si>
  <si>
    <t>22-gen-2021 16.00.00</t>
  </si>
  <si>
    <t>25-gen-2021 17.00.00</t>
  </si>
  <si>
    <t>6-gen-2021 20.30.00</t>
  </si>
  <si>
    <t>6-gen-2021 22.00.00</t>
  </si>
  <si>
    <t>5-gen-2021 15.45.00</t>
  </si>
  <si>
    <t>5-gen-2021 16.45.00</t>
  </si>
  <si>
    <t>4-gen-2021 15.00.00</t>
  </si>
  <si>
    <t>4-gen-2021 15.30.00</t>
  </si>
  <si>
    <t>23-dic-2020 21.30.00</t>
  </si>
  <si>
    <t>28-dic-2020 0.30.00</t>
  </si>
  <si>
    <t>23-dic-2020 13.15.00</t>
  </si>
  <si>
    <t>23-dic-2020 16.00.00</t>
  </si>
  <si>
    <t>18-dic-2020 22.00.00</t>
  </si>
  <si>
    <t>18-dic-2020 22.45.00</t>
  </si>
  <si>
    <t>14-dic-2020 6.15.00</t>
  </si>
  <si>
    <t>14-dic-2020 12.30.00</t>
  </si>
  <si>
    <t>10-dic-2020 16.00.00</t>
  </si>
  <si>
    <t>10-dic-2020 20.15.00</t>
  </si>
  <si>
    <t>7-dic-2020 19.15.00</t>
  </si>
  <si>
    <t>8-dic-2020 18.30.00</t>
  </si>
  <si>
    <t>27-nov-2020 18.15.00</t>
  </si>
  <si>
    <t>30-nov-2020 0.30.00</t>
  </si>
  <si>
    <t>9-nov-2020 16.00.00</t>
  </si>
  <si>
    <t>9-nov-2020 19.15.00</t>
  </si>
  <si>
    <t>2-nov-2020 15.45.00</t>
  </si>
  <si>
    <t>30-ott-2020 9.30.00</t>
  </si>
  <si>
    <t>30-ott-2020 11.45.00</t>
  </si>
  <si>
    <t>22-ott-2020 7.30.00</t>
  </si>
  <si>
    <t>22-ott-2020 16.45.00</t>
  </si>
  <si>
    <t>21-ott-2020 1.15.00</t>
  </si>
  <si>
    <t>21-ott-2020 11.15.00</t>
  </si>
  <si>
    <t>20-ott-2020 2.15.00</t>
  </si>
  <si>
    <t>20-ott-2020 4.00.00</t>
  </si>
  <si>
    <t>13-ott-2020 8.45.00</t>
  </si>
  <si>
    <t>13-ott-2020 11.15.00</t>
  </si>
  <si>
    <t>6-ott-2020 1.15.00</t>
  </si>
  <si>
    <t>6-ott-2020 15.00.00</t>
  </si>
  <si>
    <t>10-set-2020 17.00.00</t>
  </si>
  <si>
    <t>10-set-2020 17.15.00</t>
  </si>
  <si>
    <t>2-set-2020 16.00.00</t>
  </si>
  <si>
    <t>2-set-2020 16.30.00</t>
  </si>
  <si>
    <t>11-ago-2020 14.00.00</t>
  </si>
  <si>
    <t>11-ago-2020 21.15.00</t>
  </si>
  <si>
    <t>15-lug-2020 16.15.00</t>
  </si>
  <si>
    <t>15-lug-2020 16.45.00</t>
  </si>
  <si>
    <t>9-giu-2020 0.45.00</t>
  </si>
  <si>
    <t>9-giu-2020 10.00.00</t>
  </si>
  <si>
    <t>8-giu-2020 2.45.00</t>
  </si>
  <si>
    <t>8-giu-2020 14.30.00</t>
  </si>
  <si>
    <t>5-giu-2020 12.15.00</t>
  </si>
  <si>
    <t>5-giu-2020 18.00.00</t>
  </si>
  <si>
    <t>29-mag-2020 20.30.00</t>
  </si>
  <si>
    <t>29-mag-2020 21.45.00</t>
  </si>
  <si>
    <t>26-mag-2020 0.15.00</t>
  </si>
  <si>
    <t>26-mag-2020 6.00.00</t>
  </si>
  <si>
    <t>20-mag-2020 18.45.00</t>
  </si>
  <si>
    <t>21-mag-2020 0.00.00</t>
  </si>
  <si>
    <t>11-mag-2020 17.15.00</t>
  </si>
  <si>
    <t>11-mag-2020 19.00.00</t>
  </si>
  <si>
    <t>8-mag-2020 9.00.00</t>
  </si>
  <si>
    <t>11-mag-2020 0.00.00</t>
  </si>
  <si>
    <t>7-mag-2021 16.45.00</t>
  </si>
  <si>
    <t>22-apr-2021 5.15.00</t>
  </si>
  <si>
    <t>22-apr-2021 15.30.00</t>
  </si>
  <si>
    <t>7-apr-2021 15.45.00</t>
  </si>
  <si>
    <t>7-apr-2021 17.30.00</t>
  </si>
  <si>
    <t>5-apr-2021 1.45.00</t>
  </si>
  <si>
    <t>5-apr-2021 14.30.00</t>
  </si>
  <si>
    <t>23-mar-2021 16.00.00</t>
  </si>
  <si>
    <t>23-feb-2021 15.45.00</t>
  </si>
  <si>
    <t>23-feb-2021 16.00.00</t>
  </si>
  <si>
    <t>16-feb-2021 17.00.00</t>
  </si>
  <si>
    <t>16-feb-2021 18.00.00</t>
  </si>
  <si>
    <t>12-feb-2021 22.00.00</t>
  </si>
  <si>
    <t>15-feb-2021 0.30.00</t>
  </si>
  <si>
    <t>10-feb-2021 17.00.00</t>
  </si>
  <si>
    <t>10-feb-2021 21.15.00</t>
  </si>
  <si>
    <t>27-gen-2021 20.30.00</t>
  </si>
  <si>
    <t>27-gen-2021 21.00.00</t>
  </si>
  <si>
    <t>11-gen-2021 14.30.00</t>
  </si>
  <si>
    <t>11-gen-2021 15.00.00</t>
  </si>
  <si>
    <t>31-dic-2020 5.15.00</t>
  </si>
  <si>
    <t>31-dic-2020 10.30.00</t>
  </si>
  <si>
    <t>30-dic-2020 15.45.00</t>
  </si>
  <si>
    <t>30-dic-2020 17.45.00</t>
  </si>
  <si>
    <t>26-nov-2020 18.15.00</t>
  </si>
  <si>
    <t>27-nov-2020 0.45.00</t>
  </si>
  <si>
    <t>9-nov-2020 0.15.00</t>
  </si>
  <si>
    <t>9-nov-2020 1.15.00</t>
  </si>
  <si>
    <t>19-ott-2020 17.30.00</t>
  </si>
  <si>
    <t>19-ott-2020 20.15.00</t>
  </si>
  <si>
    <t>12-ott-2020 6.45.00</t>
  </si>
  <si>
    <t>12-ott-2020 7.45.00</t>
  </si>
  <si>
    <t>17-set-2020 18.15.00</t>
  </si>
  <si>
    <t>17-set-2020 21.30.00</t>
  </si>
  <si>
    <t>1-set-2020 0.15.00</t>
  </si>
  <si>
    <t>1-set-2020 1.45.00</t>
  </si>
  <si>
    <t>14-ago-2020 9.15.00</t>
  </si>
  <si>
    <t>14-ago-2020 11.15.00</t>
  </si>
  <si>
    <t>6-ago-2020 14.45.00</t>
  </si>
  <si>
    <t>6-ago-2020 16.00.00</t>
  </si>
  <si>
    <t>17-lug-2020 10.00.00</t>
  </si>
  <si>
    <t>17-lug-2020 12.15.00</t>
  </si>
  <si>
    <t>22-mag-2020 3.45.00</t>
  </si>
  <si>
    <t>22-mag-2020 4.30.00</t>
  </si>
  <si>
    <t>12-mag-2021 22.45.00</t>
  </si>
  <si>
    <t>26-apr-2021 2.45.00</t>
  </si>
  <si>
    <t>28-apr-2021 3.30.00</t>
  </si>
  <si>
    <t>21-apr-2021 9.45.00</t>
  </si>
  <si>
    <t>21-apr-2021 16.00.00</t>
  </si>
  <si>
    <t>16-apr-2021 15.30.00</t>
  </si>
  <si>
    <t>19-apr-2021 12.30.00</t>
  </si>
  <si>
    <t>16-apr-2021 8.30.00</t>
  </si>
  <si>
    <t>16-apr-2021 13.00.00</t>
  </si>
  <si>
    <t>6-apr-2021 8.45.00</t>
  </si>
  <si>
    <t>6-apr-2021 17.00.00</t>
  </si>
  <si>
    <t>5-apr-2021 5.45.00</t>
  </si>
  <si>
    <t>6-apr-2021 6.45.00</t>
  </si>
  <si>
    <t>31-mar-2021 8.30.00</t>
  </si>
  <si>
    <t>31-mar-2021 16.45.00</t>
  </si>
  <si>
    <t>26-mar-2021 7.30.00</t>
  </si>
  <si>
    <t>29-mar-2021 16.30.00</t>
  </si>
  <si>
    <t>18-feb-2021 2.00.00</t>
  </si>
  <si>
    <t>19-feb-2021 1.15.00</t>
  </si>
  <si>
    <t>15-feb-2021 0.15.00</t>
  </si>
  <si>
    <t>16-feb-2021 15.15.00</t>
  </si>
  <si>
    <t>4-feb-2021 14.15.00</t>
  </si>
  <si>
    <t>4-feb-2021 16.00.00</t>
  </si>
  <si>
    <t>4-feb-2021 7.45.00</t>
  </si>
  <si>
    <t>4-feb-2021 11.15.00</t>
  </si>
  <si>
    <t>26-gen-2021 6.00.00</t>
  </si>
  <si>
    <t>27-gen-2021 12.30.00</t>
  </si>
  <si>
    <t>21-gen-2021 8.45.00</t>
  </si>
  <si>
    <t>22-gen-2021 11.30.00</t>
  </si>
  <si>
    <t>19-gen-2021 13.45.00</t>
  </si>
  <si>
    <t>20-gen-2021 4.00.00</t>
  </si>
  <si>
    <t>6-gen-2021 20.45.00</t>
  </si>
  <si>
    <t>7-gen-2021 15.45.00</t>
  </si>
  <si>
    <t>6-gen-2021 12.30.00</t>
  </si>
  <si>
    <t>6-gen-2021 13.30.00</t>
  </si>
  <si>
    <t>5-gen-2021 2.45.00</t>
  </si>
  <si>
    <t>5-gen-2021 12.30.00</t>
  </si>
  <si>
    <t>30-dic-2020 6.45.00</t>
  </si>
  <si>
    <t>30-dic-2020 21.45.00</t>
  </si>
  <si>
    <t>9-dic-2020 3.45.00</t>
  </si>
  <si>
    <t>9-dic-2020 15.30.00</t>
  </si>
  <si>
    <t>24-nov-2020 8.15.00</t>
  </si>
  <si>
    <t>24-nov-2020 12.15.00</t>
  </si>
  <si>
    <t>28-ott-2020 17.00.00</t>
  </si>
  <si>
    <t>29-ott-2020 13.00.00</t>
  </si>
  <si>
    <t>19-ott-2020 15.15.00</t>
  </si>
  <si>
    <t>13-ott-2020 7.30.00</t>
  </si>
  <si>
    <t>13-ott-2020 17.30.00</t>
  </si>
  <si>
    <t>6-ott-2020 4.45.00</t>
  </si>
  <si>
    <t>6-ott-2020 15.30.00</t>
  </si>
  <si>
    <t>2-ott-2020 2.45.00</t>
  </si>
  <si>
    <t>2-ott-2020 8.45.00</t>
  </si>
  <si>
    <t>29-set-2020 7.30.00</t>
  </si>
  <si>
    <t>29-set-2020 13.15.00</t>
  </si>
  <si>
    <t>8-set-2020 8.00.00</t>
  </si>
  <si>
    <t>8-set-2020 12.15.00</t>
  </si>
  <si>
    <t>2-set-2020 14.30.00</t>
  </si>
  <si>
    <t>2-set-2020 15.45.00</t>
  </si>
  <si>
    <t>27-ago-2020 4.00.00</t>
  </si>
  <si>
    <t>27-ago-2020 15.30.00</t>
  </si>
  <si>
    <t>25-ago-2020 21.00.00</t>
  </si>
  <si>
    <t>26-ago-2020 8.45.00</t>
  </si>
  <si>
    <t>7-ago-2020 20.45.00</t>
  </si>
  <si>
    <t>10-ago-2020 0.30.00</t>
  </si>
  <si>
    <t>5-ago-2020 3.15.00</t>
  </si>
  <si>
    <t>5-ago-2020 9.00.00</t>
  </si>
  <si>
    <t>3-ago-2020 3.15.00</t>
  </si>
  <si>
    <t>4-ago-2020 17.15.00</t>
  </si>
  <si>
    <t>27-lug-2020 14.45.00</t>
  </si>
  <si>
    <t>27-lug-2020 16.45.00</t>
  </si>
  <si>
    <t>22-lug-2020 15.15.00</t>
  </si>
  <si>
    <t>22-lug-2020 17.30.00</t>
  </si>
  <si>
    <t>6-lug-2020 16.30.00</t>
  </si>
  <si>
    <t>7-lug-2020 18.15.00</t>
  </si>
  <si>
    <t>2-lug-2020 15.45.00</t>
  </si>
  <si>
    <t>6-lug-2020 14.30.00</t>
  </si>
  <si>
    <t>11-giu-2020 17.45.00</t>
  </si>
  <si>
    <t>15-giu-2020 9.15.00</t>
  </si>
  <si>
    <t>11-giu-2020 7.45.00</t>
  </si>
  <si>
    <t>11-giu-2020 17.00.00</t>
  </si>
  <si>
    <t>21-mag-2020 14.30.00</t>
  </si>
  <si>
    <t>21-mag-2020 17.00.00</t>
  </si>
  <si>
    <t>6-mag-2021 2.45.00</t>
  </si>
  <si>
    <t>6-mag-2021 18.30.00</t>
  </si>
  <si>
    <t>27-apr-2021 7.45.00</t>
  </si>
  <si>
    <t>27-apr-2021 17.15.00</t>
  </si>
  <si>
    <t>14-apr-2021 11.45.00</t>
  </si>
  <si>
    <t>14-apr-2021 17.30.00</t>
  </si>
  <si>
    <t>30-mar-2021 16.00.00</t>
  </si>
  <si>
    <t>31-mar-2021 3.30.00</t>
  </si>
  <si>
    <t>24-mar-2021 18.15.00</t>
  </si>
  <si>
    <t>25-mar-2021 13.45.00</t>
  </si>
  <si>
    <t>15-mar-2021 9.15.00</t>
  </si>
  <si>
    <t>15-mar-2021 13.15.00</t>
  </si>
  <si>
    <t>3-mar-2021 1.15.00</t>
  </si>
  <si>
    <t>3-mar-2021 8.45.00</t>
  </si>
  <si>
    <t>17-feb-2021 9.00.00</t>
  </si>
  <si>
    <t>17-feb-2021 10.15.00</t>
  </si>
  <si>
    <t>27-gen-2021 21.30.00</t>
  </si>
  <si>
    <t>27-gen-2021 22.30.00</t>
  </si>
  <si>
    <t>12-gen-2021 2.30.00</t>
  </si>
  <si>
    <t>12-gen-2021 10.30.00</t>
  </si>
  <si>
    <t>4-gen-2021 1.45.00</t>
  </si>
  <si>
    <t>4-gen-2021 7.15.00</t>
  </si>
  <si>
    <t>21-dic-2020 0.15.00</t>
  </si>
  <si>
    <t>21-dic-2020 0.45.00</t>
  </si>
  <si>
    <t>9-dic-2020 22.00.00</t>
  </si>
  <si>
    <t>10-dic-2020 9.00.00</t>
  </si>
  <si>
    <t>1-dic-2020 9.30.00</t>
  </si>
  <si>
    <t>1-dic-2020 10.30.00</t>
  </si>
  <si>
    <t>19-nov-2020 16.30.00</t>
  </si>
  <si>
    <t>19-nov-2020 20.30.00</t>
  </si>
  <si>
    <t>16-nov-2020 13.00.00</t>
  </si>
  <si>
    <t>16-nov-2020 13.45.00</t>
  </si>
  <si>
    <t>12-nov-2020 14.00.00</t>
  </si>
  <si>
    <t>12-nov-2020 19.00.00</t>
  </si>
  <si>
    <t>4-nov-2020 9.30.00</t>
  </si>
  <si>
    <t>4-nov-2020 10.45.00</t>
  </si>
  <si>
    <t>27-ott-2020 9.15.00</t>
  </si>
  <si>
    <t>27-ott-2020 15.45.00</t>
  </si>
  <si>
    <t>26-ott-2020 9.15.00</t>
  </si>
  <si>
    <t>26-ott-2020 10.15.00</t>
  </si>
  <si>
    <t>23-ott-2020 9.15.00</t>
  </si>
  <si>
    <t>23-ott-2020 10.00.00</t>
  </si>
  <si>
    <t>12-ott-2020 10.30.00</t>
  </si>
  <si>
    <t>13-ott-2020 9.00.00</t>
  </si>
  <si>
    <t>8-ott-2020 1.45.00</t>
  </si>
  <si>
    <t>8-ott-2020 14.30.00</t>
  </si>
  <si>
    <t>1-ott-2020 14.15.00</t>
  </si>
  <si>
    <t>1-ott-2020 16.00.00</t>
  </si>
  <si>
    <t>3-set-2020 4.00.00</t>
  </si>
  <si>
    <t>3-set-2020 10.30.00</t>
  </si>
  <si>
    <t>13-ago-2020 16.00.00</t>
  </si>
  <si>
    <t>13-ago-2020 21.15.00</t>
  </si>
  <si>
    <t>23-giu-2020 4.00.00</t>
  </si>
  <si>
    <t>23-giu-2020 5.15.00</t>
  </si>
  <si>
    <t>19-giu-2020 1.45.00</t>
  </si>
  <si>
    <t>19-giu-2020 9.00.00</t>
  </si>
  <si>
    <t>8-giu-2020 0.15.00</t>
  </si>
  <si>
    <t>8-giu-2020 3.15.00</t>
  </si>
  <si>
    <t>4-giu-2020 1.45.00</t>
  </si>
  <si>
    <t>4-giu-2020 4.00.00</t>
  </si>
  <si>
    <t>26-mag-2020 19.30.00</t>
  </si>
  <si>
    <t>27-mag-2020 6.30.00</t>
  </si>
  <si>
    <t>26-mag-2020 3.30.00</t>
  </si>
  <si>
    <t>26-mag-2020 7.00.00</t>
  </si>
  <si>
    <t>22-mag-2020 6.15.00</t>
  </si>
  <si>
    <t>29-apr-2021 9.15.00</t>
  </si>
  <si>
    <t>29-apr-2021 10.00.00</t>
  </si>
  <si>
    <t>27-apr-2021 9.15.00</t>
  </si>
  <si>
    <t>27-apr-2021 12.00.00</t>
  </si>
  <si>
    <t>13-apr-2021 21.15.00</t>
  </si>
  <si>
    <t>14-apr-2021 8.00.00</t>
  </si>
  <si>
    <t>12-apr-2021 9.00.00</t>
  </si>
  <si>
    <t>13-apr-2021 12.00.00</t>
  </si>
  <si>
    <t>8-apr-2021 20.15.00</t>
  </si>
  <si>
    <t>9-apr-2021 2.00.00</t>
  </si>
  <si>
    <t>6-apr-2021 9.15.00</t>
  </si>
  <si>
    <t>30-mar-2021 4.45.00</t>
  </si>
  <si>
    <t>30-mar-2021 9.45.00</t>
  </si>
  <si>
    <t>29-mar-2021 15.45.00</t>
  </si>
  <si>
    <t>29-mar-2021 19.45.00</t>
  </si>
  <si>
    <t>24-mar-2021 8.45.00</t>
  </si>
  <si>
    <t>24-mar-2021 10.00.00</t>
  </si>
  <si>
    <t>23-feb-2021 9.30.00</t>
  </si>
  <si>
    <t>23-feb-2021 12.30.00</t>
  </si>
  <si>
    <t>3-feb-2021 8.15.00</t>
  </si>
  <si>
    <t>3-feb-2021 9.00.00</t>
  </si>
  <si>
    <t>5-gen-2021 13.00.00</t>
  </si>
  <si>
    <t>5-gen-2021 13.15.00</t>
  </si>
  <si>
    <t>5-gen-2021 9.00.00</t>
  </si>
  <si>
    <t>4-gen-2021 1.30.00</t>
  </si>
  <si>
    <t>4-gen-2021 2.00.00</t>
  </si>
  <si>
    <t>21-dic-2020 5.00.00</t>
  </si>
  <si>
    <t>9-dic-2020 1.30.00</t>
  </si>
  <si>
    <t>9-dic-2020 10.00.00</t>
  </si>
  <si>
    <t>23-nov-2020 1.00.00</t>
  </si>
  <si>
    <t>23-nov-2020 2.00.00</t>
  </si>
  <si>
    <t>28-ott-2020 8.00.00</t>
  </si>
  <si>
    <t>28-ott-2020 9.00.00</t>
  </si>
  <si>
    <t>27-ott-2020 9.30.00</t>
  </si>
  <si>
    <t>23-ott-2020 8.15.00</t>
  </si>
  <si>
    <t>23-ott-2020 9.00.00</t>
  </si>
  <si>
    <t>12-ott-2020 10.45.00</t>
  </si>
  <si>
    <t>10-set-2020 0.45.00</t>
  </si>
  <si>
    <t>10-set-2020 2.30.00</t>
  </si>
  <si>
    <t>18-ago-2020 10.15.00</t>
  </si>
  <si>
    <t>18-ago-2020 13.30.00</t>
  </si>
  <si>
    <t>6-ago-2020 15.00.00</t>
  </si>
  <si>
    <t>24-lug-2020 5.15.00</t>
  </si>
  <si>
    <t>24-lug-2020 6.15.00</t>
  </si>
  <si>
    <t>23-giu-2020 4.30.00</t>
  </si>
  <si>
    <t>19-giu-2020 2.30.00</t>
  </si>
  <si>
    <t>19-giu-2020 3.15.00</t>
  </si>
  <si>
    <t>26-mag-2020 2.45.00</t>
  </si>
  <si>
    <t>26-mag-2020 4.30.00</t>
  </si>
  <si>
    <t>22-mag-2020 3.30.00</t>
  </si>
  <si>
    <t>22-mag-2020 5.15.00</t>
  </si>
  <si>
    <t>21-mag-2020 17.15.00</t>
  </si>
  <si>
    <t>21-mag-2020 17.30.00</t>
  </si>
  <si>
    <t>13-mag-2021 7.30.00</t>
  </si>
  <si>
    <t>13-mag-2021 9.30.00</t>
  </si>
  <si>
    <t>11-mag-2021 3.15.00</t>
  </si>
  <si>
    <t>4-mag-2021 12.15.00</t>
  </si>
  <si>
    <t>28-apr-2021 11.00.00</t>
  </si>
  <si>
    <t>29-apr-2021 4.45.00</t>
  </si>
  <si>
    <t>27-apr-2021 7.15.00</t>
  </si>
  <si>
    <t>28-apr-2021 9.00.00</t>
  </si>
  <si>
    <t>26-apr-2021 6.15.00</t>
  </si>
  <si>
    <t>20-apr-2021 9.00.00</t>
  </si>
  <si>
    <t>20-apr-2021 10.15.00</t>
  </si>
  <si>
    <t>16-apr-2021 5.45.00</t>
  </si>
  <si>
    <t>16-apr-2021 11.15.00</t>
  </si>
  <si>
    <t>13-apr-2021 8.45.00</t>
  </si>
  <si>
    <t>13-apr-2021 18.30.00</t>
  </si>
  <si>
    <t>8-apr-2021 9.00.00</t>
  </si>
  <si>
    <t>30-mar-2021 10.15.00</t>
  </si>
  <si>
    <t>24-mar-2021 8.30.00</t>
  </si>
  <si>
    <t>17-mar-2021 7.00.00</t>
  </si>
  <si>
    <t>17-mar-2021 20.30.00</t>
  </si>
  <si>
    <t>11-mar-2021 3.00.00</t>
  </si>
  <si>
    <t>11-mar-2021 17.45.00</t>
  </si>
  <si>
    <t>10-mar-2021 0.30.00</t>
  </si>
  <si>
    <t>10-mar-2021 10.15.00</t>
  </si>
  <si>
    <t>9-mar-2021 0.15.00</t>
  </si>
  <si>
    <t>9-mar-2021 18.30.00</t>
  </si>
  <si>
    <t>23-feb-2021 9.15.00</t>
  </si>
  <si>
    <t>23-feb-2021 10.00.00</t>
  </si>
  <si>
    <t>23-feb-2021 0.30.00</t>
  </si>
  <si>
    <t>23-feb-2021 6.30.00</t>
  </si>
  <si>
    <t>17-feb-2021 1.00.00</t>
  </si>
  <si>
    <t>18-feb-2021 9.30.00</t>
  </si>
  <si>
    <t>11-feb-2021 10.30.00</t>
  </si>
  <si>
    <t>12-feb-2021 9.45.00</t>
  </si>
  <si>
    <t>28-gen-2021 7.45.00</t>
  </si>
  <si>
    <t>28-gen-2021 8.30.00</t>
  </si>
  <si>
    <t>27-gen-2021 11.15.00</t>
  </si>
  <si>
    <t>27-gen-2021 12.00.00</t>
  </si>
  <si>
    <t>26-gen-2021 1.45.00</t>
  </si>
  <si>
    <t>26-gen-2021 8.00.00</t>
  </si>
  <si>
    <t>25-gen-2021 9.15.00</t>
  </si>
  <si>
    <t>25-gen-2021 11.15.00</t>
  </si>
  <si>
    <t>21-gen-2021 16.00.00</t>
  </si>
  <si>
    <t>22-gen-2021 8.30.00</t>
  </si>
  <si>
    <t>15-gen-2021 2.15.00</t>
  </si>
  <si>
    <t>15-gen-2021 7.00.00</t>
  </si>
  <si>
    <t>5-gen-2021 5.00.00</t>
  </si>
  <si>
    <t>4-gen-2021 10.15.00</t>
  </si>
  <si>
    <t>4-gen-2021 10.45.00</t>
  </si>
  <si>
    <t>16-dic-2020 8.45.00</t>
  </si>
  <si>
    <t>16-dic-2020 9.30.00</t>
  </si>
  <si>
    <t>14-dic-2020 16.45.00</t>
  </si>
  <si>
    <t>14-dic-2020 20.30.00</t>
  </si>
  <si>
    <t>10-dic-2020 4.30.00</t>
  </si>
  <si>
    <t>10-dic-2020 15.15.00</t>
  </si>
  <si>
    <t>1-dic-2020 9.15.00</t>
  </si>
  <si>
    <t>1-dic-2020 10.00.00</t>
  </si>
  <si>
    <t>20-nov-2020 19.45.00</t>
  </si>
  <si>
    <t>23-nov-2020 8.00.00</t>
  </si>
  <si>
    <t>11-nov-2020 22.00.00</t>
  </si>
  <si>
    <t>12-nov-2020 4.30.00</t>
  </si>
  <si>
    <t>11-nov-2020 3.45.00</t>
  </si>
  <si>
    <t>11-nov-2020 8.30.00</t>
  </si>
  <si>
    <t>4-nov-2020 11.00.00</t>
  </si>
  <si>
    <t>3-nov-2020 23.45.00</t>
  </si>
  <si>
    <t>4-nov-2020 0.15.00</t>
  </si>
  <si>
    <t>27-ott-2020 3.00.00</t>
  </si>
  <si>
    <t>23-ott-2020 10.15.00</t>
  </si>
  <si>
    <t>19-ott-2020 0.15.00</t>
  </si>
  <si>
    <t>19-ott-2020 9.45.00</t>
  </si>
  <si>
    <t>13-ott-2020 9.15.00</t>
  </si>
  <si>
    <t>13-ott-2020 16.15.00</t>
  </si>
  <si>
    <t>12-ott-2020 22.15.00</t>
  </si>
  <si>
    <t>2-ott-2020 7.00.00</t>
  </si>
  <si>
    <t>2-ott-2020 7.45.00</t>
  </si>
  <si>
    <t>10-set-2020 9.30.00</t>
  </si>
  <si>
    <t>3-set-2020 9.45.00</t>
  </si>
  <si>
    <t>25-ago-2020 14.30.00</t>
  </si>
  <si>
    <t>25-ago-2020 16.30.00</t>
  </si>
  <si>
    <t>19-ago-2020 7.45.00</t>
  </si>
  <si>
    <t>19-ago-2020 17.15.00</t>
  </si>
  <si>
    <t>14-ago-2020 3.00.00</t>
  </si>
  <si>
    <t>10-ago-2020 9.30.00</t>
  </si>
  <si>
    <t>10-ago-2020 10.15.00</t>
  </si>
  <si>
    <t>30-lug-2020 10.45.00</t>
  </si>
  <si>
    <t>30-lug-2020 13.00.00</t>
  </si>
  <si>
    <t>24-lug-2020 5.00.00</t>
  </si>
  <si>
    <t>24-lug-2020 6.30.00</t>
  </si>
  <si>
    <t>23-lug-2020 2.00.00</t>
  </si>
  <si>
    <t>23-lug-2020 9.00.00</t>
  </si>
  <si>
    <t>22-lug-2020 6.45.00</t>
  </si>
  <si>
    <t>22-lug-2020 10.00.00</t>
  </si>
  <si>
    <t>14-lug-2020 9.45.00</t>
  </si>
  <si>
    <t>14-lug-2020 15.30.00</t>
  </si>
  <si>
    <t>9-lug-2020 16.45.00</t>
  </si>
  <si>
    <t>9-lug-2020 17.30.00</t>
  </si>
  <si>
    <t>7-lug-2020 21.15.00</t>
  </si>
  <si>
    <t>8-lug-2020 8.30.00</t>
  </si>
  <si>
    <t>25-giu-2020 3.45.00</t>
  </si>
  <si>
    <t>25-giu-2020 4.15.00</t>
  </si>
  <si>
    <t>23-giu-2020 17.30.00</t>
  </si>
  <si>
    <t>23-giu-2020 22.30.00</t>
  </si>
  <si>
    <t>23-giu-2020 10.00.00</t>
  </si>
  <si>
    <t>19-giu-2020 8.15.00</t>
  </si>
  <si>
    <t>8-giu-2020 20.30.00</t>
  </si>
  <si>
    <t>8-giu-2020 22.00.00</t>
  </si>
  <si>
    <t>8-giu-2020 8.00.00</t>
  </si>
  <si>
    <t>27-mag-2020 10.00.00</t>
  </si>
  <si>
    <t>27-mag-2020 11.30.00</t>
  </si>
  <si>
    <t>27-mag-2020 3.00.00</t>
  </si>
  <si>
    <t>27-mag-2020 7.00.00</t>
  </si>
  <si>
    <t>26-mag-2020 8.15.00</t>
  </si>
  <si>
    <t>26-mag-2020 11.30.00</t>
  </si>
  <si>
    <t>22-mag-2020 22.45.00</t>
  </si>
  <si>
    <t>25-mag-2020 11.30.00</t>
  </si>
  <si>
    <t>22-mag-2020 6.00.00</t>
  </si>
  <si>
    <t>18-mag-2020 8.30.00</t>
  </si>
  <si>
    <t>18-mag-2020 10.45.00</t>
  </si>
  <si>
    <t>14-mag-2020 2.30.00</t>
  </si>
  <si>
    <t>14-mag-2020 8.45.00</t>
  </si>
  <si>
    <t>13-mag-2020 15.45.00</t>
  </si>
  <si>
    <t>13-mag-2020 17.30.00</t>
  </si>
  <si>
    <t>12-mag-2020 19.30.00</t>
  </si>
  <si>
    <t>12-mag-2020 23.15.00</t>
  </si>
  <si>
    <t>13-mag-2021 2.15.00</t>
  </si>
  <si>
    <t>4-mag-2021 15.15.00</t>
  </si>
  <si>
    <t>3-mag-2021 10.45.00</t>
  </si>
  <si>
    <t>3-mag-2021 11.45.00</t>
  </si>
  <si>
    <t>29-apr-2021 18.30.00</t>
  </si>
  <si>
    <t>29-apr-2021 20.30.00</t>
  </si>
  <si>
    <t>26-apr-2021 9.45.00</t>
  </si>
  <si>
    <t>20-apr-2021 17.30.00</t>
  </si>
  <si>
    <t>16-apr-2021 5.30.00</t>
  </si>
  <si>
    <t>16-apr-2021 11.45.00</t>
  </si>
  <si>
    <t>6-apr-2021 10.30.00</t>
  </si>
  <si>
    <t>1-apr-2021 7.30.00</t>
  </si>
  <si>
    <t>1-apr-2021 9.45.00</t>
  </si>
  <si>
    <t>30-mar-2021 4.30.00</t>
  </si>
  <si>
    <t>29-mar-2021 19.15.00</t>
  </si>
  <si>
    <t>26-mar-2021 9.15.00</t>
  </si>
  <si>
    <t>26-mar-2021 15.45.00</t>
  </si>
  <si>
    <t>16-mar-2021 8.00.00</t>
  </si>
  <si>
    <t>16-mar-2021 17.15.00</t>
  </si>
  <si>
    <t>2-mar-2021 11.45.00</t>
  </si>
  <si>
    <t>2-mar-2021 13.15.00</t>
  </si>
  <si>
    <t>1-mar-2021 14.00.00</t>
  </si>
  <si>
    <t>1-mar-2021 16.15.00</t>
  </si>
  <si>
    <t>23-feb-2021 10.30.00</t>
  </si>
  <si>
    <t>17-feb-2021 2.15.00</t>
  </si>
  <si>
    <t>12-feb-2021 9.15.00</t>
  </si>
  <si>
    <t>10-feb-2021 16.30.00</t>
  </si>
  <si>
    <t>10-feb-2021 16.45.00</t>
  </si>
  <si>
    <t>10-feb-2021 8.45.00</t>
  </si>
  <si>
    <t>10-feb-2021 9.30.00</t>
  </si>
  <si>
    <t>4-feb-2021 21.45.00</t>
  </si>
  <si>
    <t>5-feb-2021 7.00.00</t>
  </si>
  <si>
    <t>1-feb-2021 9.15.00</t>
  </si>
  <si>
    <t>1-feb-2021 12.45.00</t>
  </si>
  <si>
    <t>21-gen-2021 8.15.00</t>
  </si>
  <si>
    <t>21-gen-2021 9.15.00</t>
  </si>
  <si>
    <t>15-gen-2021 0.15.00</t>
  </si>
  <si>
    <t>15-gen-2021 6.15.00</t>
  </si>
  <si>
    <t>6-gen-2021 22.15.00</t>
  </si>
  <si>
    <t>7-gen-2021 2.30.00</t>
  </si>
  <si>
    <t>4-gen-2021 8.00.00</t>
  </si>
  <si>
    <t>28-dic-2020 16.00.00</t>
  </si>
  <si>
    <t>29-dic-2020 3.45.00</t>
  </si>
  <si>
    <t>28-dic-2020 0.45.00</t>
  </si>
  <si>
    <t>21-dic-2020 3.45.00</t>
  </si>
  <si>
    <t>11-dic-2020 11.45.00</t>
  </si>
  <si>
    <t>11-dic-2020 12.15.00</t>
  </si>
  <si>
    <t>9-dic-2020 1.15.00</t>
  </si>
  <si>
    <t>9-dic-2020 9.30.00</t>
  </si>
  <si>
    <t>12-nov-2020 3.15.00</t>
  </si>
  <si>
    <t>5-nov-2020 1.30.00</t>
  </si>
  <si>
    <t>5-nov-2020 5.15.00</t>
  </si>
  <si>
    <t>28-ott-2020 8.30.00</t>
  </si>
  <si>
    <t>27-ott-2020 10.30.00</t>
  </si>
  <si>
    <t>23-ott-2020 9.30.00</t>
  </si>
  <si>
    <t>22-ott-2020 9.15.00</t>
  </si>
  <si>
    <t>22-ott-2020 9.45.00</t>
  </si>
  <si>
    <t>15-ott-2020 0.45.00</t>
  </si>
  <si>
    <t>15-ott-2020 11.45.00</t>
  </si>
  <si>
    <t>12-ott-2020 19.00.00</t>
  </si>
  <si>
    <t>8-ott-2020 4.00.00</t>
  </si>
  <si>
    <t>8-ott-2020 15.45.00</t>
  </si>
  <si>
    <t>2-ott-2020 8.00.00</t>
  </si>
  <si>
    <t>16-set-2020 8.45.00</t>
  </si>
  <si>
    <t>16-set-2020 11.15.00</t>
  </si>
  <si>
    <t>15-set-2020 10.45.00</t>
  </si>
  <si>
    <t>15-set-2020 11.30.00</t>
  </si>
  <si>
    <t>10-set-2020 0.30.00</t>
  </si>
  <si>
    <t>31-ago-2020 17.30.00</t>
  </si>
  <si>
    <t>31-ago-2020 19.15.00</t>
  </si>
  <si>
    <t>14-ago-2020 2.30.00</t>
  </si>
  <si>
    <t>11-ago-2020 1.45.00</t>
  </si>
  <si>
    <t>11-ago-2020 4.15.00</t>
  </si>
  <si>
    <t>10-ago-2020 12.30.00</t>
  </si>
  <si>
    <t>29-lug-2020 3.15.00</t>
  </si>
  <si>
    <t>29-lug-2020 7.00.00</t>
  </si>
  <si>
    <t>17-lug-2020 12.30.00</t>
  </si>
  <si>
    <t>20-lug-2020 3.15.00</t>
  </si>
  <si>
    <t>15-lug-2020 16.30.00</t>
  </si>
  <si>
    <t>15-lug-2020 17.30.00</t>
  </si>
  <si>
    <t>14-lug-2020 11.15.00</t>
  </si>
  <si>
    <t>16-giu-2020 1.45.00</t>
  </si>
  <si>
    <t>16-giu-2020 4.15.00</t>
  </si>
  <si>
    <t>11-giu-2020 9.15.00</t>
  </si>
  <si>
    <t>2-giu-2020 16.00.00</t>
  </si>
  <si>
    <t>2-giu-2020 16.30.00</t>
  </si>
  <si>
    <t>26-mag-2020 13.00.00</t>
  </si>
  <si>
    <t>26-mag-2020 6.45.00</t>
  </si>
  <si>
    <t>15-mag-2020 9.15.00</t>
  </si>
  <si>
    <t>15-mag-2020 12.30.00</t>
  </si>
  <si>
    <t>13-mag-2020 1.45.00</t>
  </si>
  <si>
    <t>13-mag-2020 4.30.00</t>
  </si>
  <si>
    <t>12-mag-2020 19.15.00</t>
  </si>
  <si>
    <t>12-mag-2020 21.15.00</t>
  </si>
  <si>
    <t>12-mag-2020 8.15.00</t>
  </si>
  <si>
    <t>12-mag-2020 9.15.00</t>
  </si>
  <si>
    <t>8-mag-2020 2.00.00</t>
  </si>
  <si>
    <t>8-mag-2020 2.45.00</t>
  </si>
  <si>
    <t>7-mag-2020 22.15.00</t>
  </si>
  <si>
    <t>8-mag-2020 1.00.00</t>
  </si>
  <si>
    <t>12-mag-2021 11.00.00</t>
  </si>
  <si>
    <t>12-mag-2021 13.45.00</t>
  </si>
  <si>
    <t>14-apr-2021 15.15.00</t>
  </si>
  <si>
    <t>14-apr-2021 19.30.00</t>
  </si>
  <si>
    <t>7-apr-2021 12.15.00</t>
  </si>
  <si>
    <t>7-apr-2021 13.15.00</t>
  </si>
  <si>
    <t>18-mar-2021 2.45.00</t>
  </si>
  <si>
    <t>18-mar-2021 8.45.00</t>
  </si>
  <si>
    <t>16-mar-2021 11.15.00</t>
  </si>
  <si>
    <t>7-gen-2021 2.45.00</t>
  </si>
  <si>
    <t>31-dic-2020 7.45.00</t>
  </si>
  <si>
    <t>4-gen-2021 3.30.00</t>
  </si>
  <si>
    <t>2-dic-2020 0.15.00</t>
  </si>
  <si>
    <t>2-dic-2020 3.30.00</t>
  </si>
  <si>
    <t>18-nov-2020 2.15.00</t>
  </si>
  <si>
    <t>18-nov-2020 10.00.00</t>
  </si>
  <si>
    <t>4-nov-2020 2.00.00</t>
  </si>
  <si>
    <t>8-ott-2020 19.00.00</t>
  </si>
  <si>
    <t>9-ott-2020 19.15.00</t>
  </si>
  <si>
    <t>2-ott-2020 8.15.00</t>
  </si>
  <si>
    <t>8-set-2020 15.15.00</t>
  </si>
  <si>
    <t>8-set-2020 17.00.00</t>
  </si>
  <si>
    <t>7-set-2020 8.15.00</t>
  </si>
  <si>
    <t>8-set-2020 10.45.00</t>
  </si>
  <si>
    <t>21-ago-2020 15.15.00</t>
  </si>
  <si>
    <t>21-ago-2020 18.00.00</t>
  </si>
  <si>
    <t>20-ago-2020 15.15.00</t>
  </si>
  <si>
    <t>20-ago-2020 16.00.00</t>
  </si>
  <si>
    <t>17-ago-2020 15.45.00</t>
  </si>
  <si>
    <t>17-ago-2020 20.45.00</t>
  </si>
  <si>
    <t>30-lug-2020 11.00.00</t>
  </si>
  <si>
    <t>30-lug-2020 17.00.00</t>
  </si>
  <si>
    <t>20-lug-2020 3.00.00</t>
  </si>
  <si>
    <t>20-lug-2020 9.15.00</t>
  </si>
  <si>
    <t>24-giu-2020 21.30.00</t>
  </si>
  <si>
    <t>25-giu-2020 2.30.00</t>
  </si>
  <si>
    <t>8-giu-2020 1.15.00</t>
  </si>
  <si>
    <t>22-mag-2020 7.30.00</t>
  </si>
  <si>
    <t>22-mag-2020 8.00.00</t>
  </si>
  <si>
    <t>24-apr-2021 9.15.00</t>
  </si>
  <si>
    <t>25-apr-2021 23.45.00</t>
  </si>
  <si>
    <t>3-apr-2021 9.15.00</t>
  </si>
  <si>
    <t>3-apr-2021 20.00.00</t>
  </si>
  <si>
    <t>2-apr-2021 4.45.00</t>
  </si>
  <si>
    <t>14-mar-2021 18.00.00</t>
  </si>
  <si>
    <t>15-mar-2021 11.00.00</t>
  </si>
  <si>
    <t>9-mar-2021 2.15.00</t>
  </si>
  <si>
    <t>10-mar-2021 2.30.00</t>
  </si>
  <si>
    <t>5-feb-2021 15.15.00</t>
  </si>
  <si>
    <t>8-feb-2021 23.45.00</t>
  </si>
  <si>
    <t>19-gen-2021 0.45.00</t>
  </si>
  <si>
    <t>19-gen-2021 10.15.00</t>
  </si>
  <si>
    <t>13-gen-2021 19.30.00</t>
  </si>
  <si>
    <t>14-gen-2021 8.45.00</t>
  </si>
  <si>
    <t>2-gen-2021 17.45.00</t>
  </si>
  <si>
    <t>3-gen-2021 9.45.00</t>
  </si>
  <si>
    <t>23-dic-2020 13.45.00</t>
  </si>
  <si>
    <t>26-dic-2020 14.00.00</t>
  </si>
  <si>
    <t>7-dic-2020 13.45.00</t>
  </si>
  <si>
    <t>11-dic-2020 2.30.00</t>
  </si>
  <si>
    <t>26-nov-2020 3.30.00</t>
  </si>
  <si>
    <t>26-nov-2020 21.30.00</t>
  </si>
  <si>
    <t>16-nov-2020 23.45.00</t>
  </si>
  <si>
    <t>19-nov-2020 20.15.00</t>
  </si>
  <si>
    <t>31-ott-2020 22.00.00</t>
  </si>
  <si>
    <t>13-nov-2020 14.45.00</t>
  </si>
  <si>
    <t>1-ott-2020 21.00.00</t>
  </si>
  <si>
    <t>23-ott-2020 8.00.00</t>
  </si>
  <si>
    <t>27-ago-2020 15.15.00</t>
  </si>
  <si>
    <t>21-set-2020 16.15.00</t>
  </si>
  <si>
    <t>10-mag-2021 18.00.00</t>
  </si>
  <si>
    <t>10-mag-2021 18.15.00</t>
  </si>
  <si>
    <t>3-apr-2021 10.30.00</t>
  </si>
  <si>
    <t>31-mar-2021 10.00.00</t>
  </si>
  <si>
    <t>31-mar-2021 21.15.00</t>
  </si>
  <si>
    <t>9-mar-2021 5.00.00</t>
  </si>
  <si>
    <t>1-feb-2021 1.15.00</t>
  </si>
  <si>
    <t>1-feb-2021 6.15.00</t>
  </si>
  <si>
    <t>30-gen-2021 12.00.00</t>
  </si>
  <si>
    <t>30-gen-2021 13.00.00</t>
  </si>
  <si>
    <t>29-gen-2021 1.30.00</t>
  </si>
  <si>
    <t>29-gen-2021 5.00.00</t>
  </si>
  <si>
    <t>18-gen-2021 13.15.00</t>
  </si>
  <si>
    <t>18-gen-2021 14.15.00</t>
  </si>
  <si>
    <t>14-gen-2021 15.00.00</t>
  </si>
  <si>
    <t>14-gen-2021 17.45.00</t>
  </si>
  <si>
    <t>30-dic-2020 11.30.00</t>
  </si>
  <si>
    <t>30-dic-2020 13.00.00</t>
  </si>
  <si>
    <t>26-dic-2020 9.15.00</t>
  </si>
  <si>
    <t>26-dic-2020 22.45.00</t>
  </si>
  <si>
    <t>11-dic-2020 18.30.00</t>
  </si>
  <si>
    <t>13-dic-2020 8.45.00</t>
  </si>
  <si>
    <t>7-dic-2020 5.45.00</t>
  </si>
  <si>
    <t>8-dic-2020 10.30.00</t>
  </si>
  <si>
    <t>26-nov-2020 5.00.00</t>
  </si>
  <si>
    <t>15-nov-2020 3.15.00</t>
  </si>
  <si>
    <t>15-nov-2020 19.00.00</t>
  </si>
  <si>
    <t>8-nov-2020 15.00.00</t>
  </si>
  <si>
    <t>8-nov-2020 15.45.00</t>
  </si>
  <si>
    <t>2-nov-2020 1.15.00</t>
  </si>
  <si>
    <t>2-nov-2020 15.00.00</t>
  </si>
  <si>
    <t>26-ott-2020 13.30.00</t>
  </si>
  <si>
    <t>26-ott-2020 19.15.00</t>
  </si>
  <si>
    <t>13-ott-2020 6.15.00</t>
  </si>
  <si>
    <t>13-ott-2020 17.15.00</t>
  </si>
  <si>
    <t>5-ott-2020 12.30.00</t>
  </si>
  <si>
    <t>8-ott-2020 16.30.00</t>
  </si>
  <si>
    <t>30-set-2020 20.30.00</t>
  </si>
  <si>
    <t>2-ott-2020 14.45.00</t>
  </si>
  <si>
    <t>TOTALE</t>
  </si>
</sst>
</file>

<file path=xl/styles.xml><?xml version="1.0" encoding="utf-8"?>
<styleSheet xmlns="http://schemas.openxmlformats.org/spreadsheetml/2006/main">
  <numFmts count="12">
    <numFmt numFmtId="8" formatCode="&quot;€&quot;\ #,##0.00;[Red]\-&quot;€&quot;\ #,##0.00"/>
    <numFmt numFmtId="43" formatCode="_-* #,##0.00_-;\-* #,##0.00_-;_-* &quot;-&quot;??_-;_-@_-"/>
    <numFmt numFmtId="164" formatCode="\+&quot;€&quot;\ #,##0.00;[Red]\-&quot;€&quot;\ #,##0.00"/>
    <numFmt numFmtId="165" formatCode="#,##0.00_ ;[Red]\-#,##0.00\ "/>
    <numFmt numFmtId="166" formatCode="#,##0_ ;[Red]\-#,##0\ "/>
    <numFmt numFmtId="167" formatCode="0.00_ ;[Red]\-0.00\ "/>
    <numFmt numFmtId="168" formatCode="0_ ;[Red]\-0\ "/>
    <numFmt numFmtId="169" formatCode="0.0%"/>
    <numFmt numFmtId="170" formatCode="#,##0.0_ ;[Red]\-#,##0.0\ "/>
    <numFmt numFmtId="171" formatCode="_-* #,##0_-;\-* #,##0_-;_-* &quot;-&quot;??_-;_-@_-"/>
    <numFmt numFmtId="172" formatCode="0.0_ ;[Red]\-0.0\ "/>
    <numFmt numFmtId="173" formatCode="[$€-2]\ #,##0.00;[Red]\-[$€-2]\ 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right"/>
    </xf>
    <xf numFmtId="10" fontId="0" fillId="0" borderId="0" xfId="0" applyNumberFormat="1"/>
    <xf numFmtId="0" fontId="1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1" applyNumberFormat="1" applyFont="1"/>
    <xf numFmtId="168" fontId="3" fillId="0" borderId="0" xfId="0" applyNumberFormat="1" applyFont="1"/>
    <xf numFmtId="167" fontId="3" fillId="0" borderId="0" xfId="0" applyNumberFormat="1" applyFont="1"/>
    <xf numFmtId="169" fontId="3" fillId="0" borderId="0" xfId="1" applyNumberFormat="1" applyFont="1"/>
    <xf numFmtId="8" fontId="3" fillId="0" borderId="0" xfId="0" applyNumberFormat="1" applyFont="1"/>
    <xf numFmtId="10" fontId="3" fillId="0" borderId="0" xfId="1" applyNumberFormat="1" applyFont="1"/>
    <xf numFmtId="168" fontId="4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Fill="1" applyAlignment="1">
      <alignment horizontal="right" vertical="top"/>
    </xf>
    <xf numFmtId="168" fontId="1" fillId="0" borderId="0" xfId="0" applyNumberFormat="1" applyFont="1" applyAlignment="1">
      <alignment vertical="top"/>
    </xf>
    <xf numFmtId="167" fontId="1" fillId="0" borderId="0" xfId="0" applyNumberFormat="1" applyFont="1" applyAlignment="1">
      <alignment vertical="top"/>
    </xf>
    <xf numFmtId="1" fontId="0" fillId="0" borderId="0" xfId="0" applyNumberFormat="1"/>
    <xf numFmtId="168" fontId="1" fillId="0" borderId="0" xfId="0" applyNumberFormat="1" applyFont="1"/>
    <xf numFmtId="0" fontId="1" fillId="0" borderId="0" xfId="0" applyFont="1" applyAlignment="1">
      <alignment horizontal="left" vertical="top"/>
    </xf>
    <xf numFmtId="8" fontId="0" fillId="0" borderId="0" xfId="0" applyNumberFormat="1"/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left" vertical="top" wrapText="1"/>
    </xf>
    <xf numFmtId="170" fontId="0" fillId="0" borderId="0" xfId="0" applyNumberFormat="1"/>
    <xf numFmtId="171" fontId="3" fillId="0" borderId="0" xfId="2" applyNumberFormat="1" applyFont="1"/>
    <xf numFmtId="165" fontId="1" fillId="0" borderId="0" xfId="2" applyNumberFormat="1" applyFont="1"/>
    <xf numFmtId="165" fontId="1" fillId="0" borderId="0" xfId="0" applyNumberFormat="1" applyFont="1"/>
    <xf numFmtId="164" fontId="0" fillId="0" borderId="0" xfId="0" applyNumberFormat="1" applyFill="1" applyAlignment="1"/>
    <xf numFmtId="164" fontId="1" fillId="3" borderId="0" xfId="0" applyNumberFormat="1" applyFont="1" applyFill="1" applyAlignment="1">
      <alignment vertical="top"/>
    </xf>
    <xf numFmtId="164" fontId="0" fillId="0" borderId="0" xfId="0" applyNumberFormat="1" applyAlignment="1"/>
    <xf numFmtId="164" fontId="1" fillId="0" borderId="0" xfId="0" applyNumberFormat="1" applyFont="1" applyAlignment="1">
      <alignment vertical="top"/>
    </xf>
    <xf numFmtId="8" fontId="0" fillId="0" borderId="0" xfId="0" applyNumberFormat="1" applyAlignme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/>
    <xf numFmtId="169" fontId="3" fillId="0" borderId="0" xfId="1" applyNumberFormat="1" applyFont="1"/>
    <xf numFmtId="8" fontId="3" fillId="0" borderId="0" xfId="0" applyNumberFormat="1" applyFont="1"/>
    <xf numFmtId="168" fontId="4" fillId="0" borderId="0" xfId="0" applyNumberFormat="1" applyFont="1"/>
    <xf numFmtId="172" fontId="3" fillId="0" borderId="0" xfId="0" applyNumberFormat="1" applyFont="1"/>
    <xf numFmtId="14" fontId="5" fillId="0" borderId="0" xfId="0" applyNumberFormat="1" applyFont="1" applyAlignment="1">
      <alignment horizontal="center"/>
    </xf>
    <xf numFmtId="2" fontId="0" fillId="0" borderId="0" xfId="0" applyNumberFormat="1"/>
    <xf numFmtId="0" fontId="5" fillId="0" borderId="0" xfId="0" applyFont="1"/>
    <xf numFmtId="0" fontId="0" fillId="3" borderId="0" xfId="0" applyFill="1" applyAlignment="1">
      <alignment horizontal="right"/>
    </xf>
    <xf numFmtId="166" fontId="0" fillId="3" borderId="0" xfId="0" applyNumberFormat="1" applyFill="1"/>
    <xf numFmtId="165" fontId="0" fillId="3" borderId="0" xfId="0" applyNumberFormat="1" applyFill="1"/>
    <xf numFmtId="0" fontId="0" fillId="3" borderId="0" xfId="0" applyFill="1"/>
    <xf numFmtId="168" fontId="0" fillId="3" borderId="0" xfId="0" applyNumberFormat="1" applyFill="1"/>
    <xf numFmtId="167" fontId="0" fillId="3" borderId="0" xfId="0" applyNumberFormat="1" applyFill="1"/>
    <xf numFmtId="8" fontId="0" fillId="3" borderId="0" xfId="0" applyNumberFormat="1" applyFill="1"/>
    <xf numFmtId="173" fontId="0" fillId="0" borderId="0" xfId="0" applyNumberFormat="1"/>
    <xf numFmtId="164" fontId="0" fillId="0" borderId="0" xfId="0" applyNumberFormat="1" applyFill="1" applyAlignment="1">
      <alignment horizontal="right"/>
    </xf>
    <xf numFmtId="8" fontId="0" fillId="0" borderId="0" xfId="0" applyNumberFormat="1" applyAlignment="1">
      <alignment horizontal="right"/>
    </xf>
    <xf numFmtId="173" fontId="0" fillId="0" borderId="0" xfId="0" applyNumberFormat="1" applyAlignment="1">
      <alignment horizontal="right"/>
    </xf>
    <xf numFmtId="3" fontId="0" fillId="0" borderId="0" xfId="0" applyNumberFormat="1"/>
  </cellXfs>
  <cellStyles count="3">
    <cellStyle name="Migliaia" xfId="2" builtinId="3"/>
    <cellStyle name="Normale" xfId="0" builtinId="0"/>
    <cellStyle name="Percentuale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Riepilogo!$A$3:$A$4</c:f>
              <c:strCache>
                <c:ptCount val="2"/>
                <c:pt idx="0">
                  <c:v>operazioni in guadagno</c:v>
                </c:pt>
                <c:pt idx="1">
                  <c:v>operazioni in perdita</c:v>
                </c:pt>
              </c:strCache>
            </c:strRef>
          </c:cat>
          <c:val>
            <c:numRef>
              <c:f>Riepilogo!$B$3:$B$4</c:f>
              <c:numCache>
                <c:formatCode>0_ ;[Red]\-0\ </c:formatCode>
                <c:ptCount val="2"/>
                <c:pt idx="0">
                  <c:v>297</c:v>
                </c:pt>
                <c:pt idx="1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3D-44B1-8ABB-5C77E925A407}"/>
            </c:ext>
          </c:extLst>
        </c:ser>
        <c:dLbls>
          <c:showPercent val="1"/>
        </c:dLbls>
        <c:firstSliceAng val="0"/>
        <c:holeSize val="50"/>
      </c:doughnutChart>
    </c:plotArea>
    <c:legend>
      <c:legendPos val="t"/>
      <c:layout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doughnutChart>
        <c:varyColors val="1"/>
        <c:ser>
          <c:idx val="0"/>
          <c:order val="0"/>
          <c:dLbls>
            <c:dLbl>
              <c:idx val="0"/>
              <c:layout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17-4398-9C52-4170D9838A65}"/>
                </c:ext>
              </c:extLst>
            </c:dLbl>
            <c:delete val="1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Riepilogo!$A$23:$A$24</c:f>
              <c:strCache>
                <c:ptCount val="2"/>
                <c:pt idx="0">
                  <c:v>profitto lordo / perdite</c:v>
                </c:pt>
                <c:pt idx="1">
                  <c:v>perdita lorda / profitto</c:v>
                </c:pt>
              </c:strCache>
            </c:strRef>
          </c:cat>
          <c:val>
            <c:numRef>
              <c:f>Riepilogo!$B$23:$B$24</c:f>
              <c:numCache>
                <c:formatCode>0.00_ ;[Red]\-0.00\ </c:formatCode>
                <c:ptCount val="2"/>
                <c:pt idx="0">
                  <c:v>2.4137047353760446</c:v>
                </c:pt>
                <c:pt idx="1">
                  <c:v>0.41430088168767021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17-4398-9C52-4170D9838A65}"/>
            </c:ext>
          </c:extLst>
        </c:ser>
        <c:dLbls/>
        <c:firstSliceAng val="0"/>
        <c:holeSize val="50"/>
      </c:doughnutChart>
    </c:plotArea>
    <c:legend>
      <c:legendPos val="t"/>
      <c:layout/>
      <c:txPr>
        <a:bodyPr/>
        <a:lstStyle/>
        <a:p>
          <a:pPr rtl="0">
            <a:defRPr baseline="0"/>
          </a:pPr>
          <a:endParaRPr lang="it-IT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style val="3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'Grafico Anno'!$B$1</c:f>
              <c:strCache>
                <c:ptCount val="1"/>
                <c:pt idx="0">
                  <c:v>Importo</c:v>
                </c:pt>
              </c:strCache>
            </c:strRef>
          </c:tx>
          <c:cat>
            <c:numRef>
              <c:f>'Grafico Anno'!$A$2:$A$3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'Grafico Anno'!$B$2:$B$3</c:f>
              <c:numCache>
                <c:formatCode>#,##0.00_ ;[Red]\-#,##0.00\ </c:formatCode>
                <c:ptCount val="2"/>
                <c:pt idx="0">
                  <c:v>1597.3</c:v>
                </c:pt>
                <c:pt idx="1">
                  <c:v>940.30000000000007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81-400D-B3FE-9A5C47E2EAA9}"/>
            </c:ext>
          </c:extLst>
        </c:ser>
        <c:dLbls/>
        <c:axId val="114121728"/>
        <c:axId val="114123520"/>
      </c:barChart>
      <c:catAx>
        <c:axId val="11412172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baseline="0"/>
            </a:pPr>
            <a:endParaRPr lang="it-IT"/>
          </a:p>
        </c:txPr>
        <c:crossAx val="114123520"/>
        <c:crosses val="autoZero"/>
        <c:auto val="1"/>
        <c:lblAlgn val="ctr"/>
        <c:lblOffset val="100"/>
      </c:catAx>
      <c:valAx>
        <c:axId val="114123520"/>
        <c:scaling>
          <c:orientation val="minMax"/>
        </c:scaling>
        <c:axPos val="l"/>
        <c:majorGridlines/>
        <c:numFmt formatCode="#,##0.00_ ;[Red]\-#,##0.00\ " sourceLinked="1"/>
        <c:majorTickMark val="none"/>
        <c:tickLblPos val="nextTo"/>
        <c:crossAx val="114121728"/>
        <c:crosses val="autoZero"/>
        <c:crossBetween val="between"/>
      </c:valAx>
    </c:plotArea>
    <c:legend>
      <c:legendPos val="r"/>
      <c:layout/>
    </c:legend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lineChart>
        <c:grouping val="stacked"/>
        <c:ser>
          <c:idx val="0"/>
          <c:order val="0"/>
          <c:tx>
            <c:strRef>
              <c:f>'Grafico lineare'!$A$2</c:f>
              <c:strCache>
                <c:ptCount val="1"/>
                <c:pt idx="0">
                  <c:v>Data</c:v>
                </c:pt>
              </c:strCache>
            </c:strRef>
          </c:tx>
          <c:marker>
            <c:symbol val="none"/>
          </c:marker>
          <c:cat>
            <c:strRef>
              <c:f>'Grafico lineare'!$A:$A</c:f>
              <c:strCache>
                <c:ptCount val="396"/>
                <c:pt idx="1">
                  <c:v>Data</c:v>
                </c:pt>
                <c:pt idx="3">
                  <c:v>7-mag-2020 </c:v>
                </c:pt>
                <c:pt idx="4">
                  <c:v>8-mag-2020 </c:v>
                </c:pt>
                <c:pt idx="5">
                  <c:v>8-mag-2020 </c:v>
                </c:pt>
                <c:pt idx="6">
                  <c:v>11-mag-2020</c:v>
                </c:pt>
                <c:pt idx="7">
                  <c:v>11-mag-2020</c:v>
                </c:pt>
                <c:pt idx="8">
                  <c:v>12-mag-2020</c:v>
                </c:pt>
                <c:pt idx="9">
                  <c:v>12-mag-2020</c:v>
                </c:pt>
                <c:pt idx="10">
                  <c:v>12-mag-2020</c:v>
                </c:pt>
                <c:pt idx="11">
                  <c:v>13-mag-2020</c:v>
                </c:pt>
                <c:pt idx="12">
                  <c:v>13-mag-2020</c:v>
                </c:pt>
                <c:pt idx="13">
                  <c:v>14-mag-2020</c:v>
                </c:pt>
                <c:pt idx="14">
                  <c:v>15-mag-2020</c:v>
                </c:pt>
                <c:pt idx="15">
                  <c:v>18-mag-2020</c:v>
                </c:pt>
                <c:pt idx="16">
                  <c:v>18-mag-2020</c:v>
                </c:pt>
                <c:pt idx="17">
                  <c:v>19-mag-2020</c:v>
                </c:pt>
                <c:pt idx="18">
                  <c:v>20-mag-2020</c:v>
                </c:pt>
                <c:pt idx="19">
                  <c:v>21-mag-2020</c:v>
                </c:pt>
                <c:pt idx="20">
                  <c:v>21-mag-2020</c:v>
                </c:pt>
                <c:pt idx="21">
                  <c:v>22-mag-2020</c:v>
                </c:pt>
                <c:pt idx="22">
                  <c:v>22-mag-2020</c:v>
                </c:pt>
                <c:pt idx="23">
                  <c:v>22-mag-2020</c:v>
                </c:pt>
                <c:pt idx="24">
                  <c:v>22-mag-2020</c:v>
                </c:pt>
                <c:pt idx="25">
                  <c:v>22-mag-2020</c:v>
                </c:pt>
                <c:pt idx="26">
                  <c:v>22-mag-2020</c:v>
                </c:pt>
                <c:pt idx="27">
                  <c:v>22-mag-2020</c:v>
                </c:pt>
                <c:pt idx="28">
                  <c:v>22-mag-2020</c:v>
                </c:pt>
                <c:pt idx="29">
                  <c:v>26-mag-2020</c:v>
                </c:pt>
                <c:pt idx="30">
                  <c:v>26-mag-2020</c:v>
                </c:pt>
                <c:pt idx="31">
                  <c:v>26-mag-2020</c:v>
                </c:pt>
                <c:pt idx="32">
                  <c:v>26-mag-2020</c:v>
                </c:pt>
                <c:pt idx="33">
                  <c:v>26-mag-2020</c:v>
                </c:pt>
                <c:pt idx="34">
                  <c:v>26-mag-2020</c:v>
                </c:pt>
                <c:pt idx="35">
                  <c:v>26-mag-2020</c:v>
                </c:pt>
                <c:pt idx="36">
                  <c:v>26-mag-2020</c:v>
                </c:pt>
                <c:pt idx="37">
                  <c:v>27-mag-2020</c:v>
                </c:pt>
                <c:pt idx="38">
                  <c:v>27-mag-2020</c:v>
                </c:pt>
                <c:pt idx="39">
                  <c:v>29-mag-2020</c:v>
                </c:pt>
                <c:pt idx="40">
                  <c:v>2-giu-2020 </c:v>
                </c:pt>
                <c:pt idx="41">
                  <c:v>4-giu-2020 </c:v>
                </c:pt>
                <c:pt idx="42">
                  <c:v>5-giu-2020 </c:v>
                </c:pt>
                <c:pt idx="43">
                  <c:v>8-giu-2020 </c:v>
                </c:pt>
                <c:pt idx="44">
                  <c:v>8-giu-2020 </c:v>
                </c:pt>
                <c:pt idx="45">
                  <c:v>8-giu-2020 </c:v>
                </c:pt>
                <c:pt idx="46">
                  <c:v>8-giu-2020 </c:v>
                </c:pt>
                <c:pt idx="47">
                  <c:v>8-giu-2020 </c:v>
                </c:pt>
                <c:pt idx="48">
                  <c:v>9-giu-2020 </c:v>
                </c:pt>
                <c:pt idx="49">
                  <c:v>11-giu-2020</c:v>
                </c:pt>
                <c:pt idx="50">
                  <c:v>11-giu-2020</c:v>
                </c:pt>
                <c:pt idx="51">
                  <c:v>11-giu-2020</c:v>
                </c:pt>
                <c:pt idx="52">
                  <c:v>16-giu-2020</c:v>
                </c:pt>
                <c:pt idx="53">
                  <c:v>19-giu-2020</c:v>
                </c:pt>
                <c:pt idx="54">
                  <c:v>19-giu-2020</c:v>
                </c:pt>
                <c:pt idx="55">
                  <c:v>19-giu-2020</c:v>
                </c:pt>
                <c:pt idx="56">
                  <c:v>23-giu-2020</c:v>
                </c:pt>
                <c:pt idx="57">
                  <c:v>23-giu-2020</c:v>
                </c:pt>
                <c:pt idx="58">
                  <c:v>23-giu-2020</c:v>
                </c:pt>
                <c:pt idx="59">
                  <c:v>23-giu-2020</c:v>
                </c:pt>
                <c:pt idx="60">
                  <c:v>23-giu-2020</c:v>
                </c:pt>
                <c:pt idx="61">
                  <c:v>24-giu-2020</c:v>
                </c:pt>
                <c:pt idx="62">
                  <c:v>25-giu-2020</c:v>
                </c:pt>
                <c:pt idx="63">
                  <c:v>2-lug-2020 </c:v>
                </c:pt>
                <c:pt idx="64">
                  <c:v>6-lug-2020 </c:v>
                </c:pt>
                <c:pt idx="65">
                  <c:v>7-lug-2020 </c:v>
                </c:pt>
                <c:pt idx="66">
                  <c:v>9-lug-2020 </c:v>
                </c:pt>
                <c:pt idx="67">
                  <c:v>14-lug-2020</c:v>
                </c:pt>
                <c:pt idx="68">
                  <c:v>14-lug-2020</c:v>
                </c:pt>
                <c:pt idx="69">
                  <c:v>15-lug-2020</c:v>
                </c:pt>
                <c:pt idx="70">
                  <c:v>15-lug-2020</c:v>
                </c:pt>
                <c:pt idx="71">
                  <c:v>17-lug-2020</c:v>
                </c:pt>
                <c:pt idx="72">
                  <c:v>17-lug-2020</c:v>
                </c:pt>
                <c:pt idx="73">
                  <c:v>20-lug-2020</c:v>
                </c:pt>
                <c:pt idx="74">
                  <c:v>20-lug-2020</c:v>
                </c:pt>
                <c:pt idx="75">
                  <c:v>22-lug-2020</c:v>
                </c:pt>
                <c:pt idx="76">
                  <c:v>22-lug-2020</c:v>
                </c:pt>
                <c:pt idx="77">
                  <c:v>23-lug-2020</c:v>
                </c:pt>
                <c:pt idx="78">
                  <c:v>24-lug-2020</c:v>
                </c:pt>
                <c:pt idx="79">
                  <c:v>24-lug-2020</c:v>
                </c:pt>
                <c:pt idx="80">
                  <c:v>24-lug-2020</c:v>
                </c:pt>
                <c:pt idx="81">
                  <c:v>27-lug-2020</c:v>
                </c:pt>
                <c:pt idx="82">
                  <c:v>29-lug-2020</c:v>
                </c:pt>
                <c:pt idx="83">
                  <c:v>30-lug-2020</c:v>
                </c:pt>
                <c:pt idx="84">
                  <c:v>30-lug-2020</c:v>
                </c:pt>
                <c:pt idx="85">
                  <c:v>3-ago-2020 </c:v>
                </c:pt>
                <c:pt idx="86">
                  <c:v>5-ago-2020 </c:v>
                </c:pt>
                <c:pt idx="87">
                  <c:v>6-ago-2020 </c:v>
                </c:pt>
                <c:pt idx="88">
                  <c:v>6-ago-2020 </c:v>
                </c:pt>
                <c:pt idx="89">
                  <c:v>7-ago-2020 </c:v>
                </c:pt>
                <c:pt idx="90">
                  <c:v>10-ago-2020</c:v>
                </c:pt>
                <c:pt idx="91">
                  <c:v>10-ago-2020</c:v>
                </c:pt>
                <c:pt idx="92">
                  <c:v>11-ago-2020</c:v>
                </c:pt>
                <c:pt idx="93">
                  <c:v>11-ago-2020</c:v>
                </c:pt>
                <c:pt idx="94">
                  <c:v>13-ago-2020</c:v>
                </c:pt>
                <c:pt idx="95">
                  <c:v>13-ago-2020</c:v>
                </c:pt>
                <c:pt idx="96">
                  <c:v>14-ago-2020</c:v>
                </c:pt>
                <c:pt idx="97">
                  <c:v>14-ago-2020</c:v>
                </c:pt>
                <c:pt idx="98">
                  <c:v>14-ago-2020</c:v>
                </c:pt>
                <c:pt idx="99">
                  <c:v>17-ago-2020</c:v>
                </c:pt>
                <c:pt idx="100">
                  <c:v>18-ago-2020</c:v>
                </c:pt>
                <c:pt idx="101">
                  <c:v>19-ago-2020</c:v>
                </c:pt>
                <c:pt idx="102">
                  <c:v>20-ago-2020</c:v>
                </c:pt>
                <c:pt idx="103">
                  <c:v>21-ago-2020</c:v>
                </c:pt>
                <c:pt idx="104">
                  <c:v>25-ago-2020</c:v>
                </c:pt>
                <c:pt idx="105">
                  <c:v>25-ago-2020</c:v>
                </c:pt>
                <c:pt idx="106">
                  <c:v>27-ago-2020</c:v>
                </c:pt>
                <c:pt idx="107">
                  <c:v>27-ago-2020</c:v>
                </c:pt>
                <c:pt idx="108">
                  <c:v>31-ago-2020</c:v>
                </c:pt>
                <c:pt idx="109">
                  <c:v>1-set-2020 </c:v>
                </c:pt>
                <c:pt idx="110">
                  <c:v>2-set-2020 </c:v>
                </c:pt>
                <c:pt idx="111">
                  <c:v>2-set-2020 </c:v>
                </c:pt>
                <c:pt idx="112">
                  <c:v>2-set-2020 </c:v>
                </c:pt>
                <c:pt idx="113">
                  <c:v>3-set-2020 </c:v>
                </c:pt>
                <c:pt idx="114">
                  <c:v>3-set-2020 </c:v>
                </c:pt>
                <c:pt idx="115">
                  <c:v>7-set-2020 </c:v>
                </c:pt>
                <c:pt idx="116">
                  <c:v>8-set-2020 </c:v>
                </c:pt>
                <c:pt idx="117">
                  <c:v>8-set-2020 </c:v>
                </c:pt>
                <c:pt idx="118">
                  <c:v>10-set-2020</c:v>
                </c:pt>
                <c:pt idx="119">
                  <c:v>10-set-2020</c:v>
                </c:pt>
                <c:pt idx="120">
                  <c:v>10-set-2020</c:v>
                </c:pt>
                <c:pt idx="121">
                  <c:v>10-set-2020</c:v>
                </c:pt>
                <c:pt idx="122">
                  <c:v>15-set-2020</c:v>
                </c:pt>
                <c:pt idx="123">
                  <c:v>16-set-2020</c:v>
                </c:pt>
                <c:pt idx="124">
                  <c:v>17-set-2020</c:v>
                </c:pt>
                <c:pt idx="125">
                  <c:v>25-set-2020</c:v>
                </c:pt>
                <c:pt idx="126">
                  <c:v>29-set-2020</c:v>
                </c:pt>
                <c:pt idx="127">
                  <c:v>30-set-2020</c:v>
                </c:pt>
                <c:pt idx="128">
                  <c:v>1-ott-2020 </c:v>
                </c:pt>
                <c:pt idx="129">
                  <c:v>1-ott-2020 </c:v>
                </c:pt>
                <c:pt idx="130">
                  <c:v>2-ott-2020 </c:v>
                </c:pt>
                <c:pt idx="131">
                  <c:v>2-ott-2020 </c:v>
                </c:pt>
                <c:pt idx="132">
                  <c:v>2-ott-2020 </c:v>
                </c:pt>
                <c:pt idx="133">
                  <c:v>2-ott-2020 </c:v>
                </c:pt>
                <c:pt idx="134">
                  <c:v>5-ott-2020 </c:v>
                </c:pt>
                <c:pt idx="135">
                  <c:v>6-ott-2020 </c:v>
                </c:pt>
                <c:pt idx="136">
                  <c:v>6-ott-2020 </c:v>
                </c:pt>
                <c:pt idx="137">
                  <c:v>6-ott-2020 </c:v>
                </c:pt>
                <c:pt idx="138">
                  <c:v>8-ott-2020 </c:v>
                </c:pt>
                <c:pt idx="139">
                  <c:v>8-ott-2020 </c:v>
                </c:pt>
                <c:pt idx="140">
                  <c:v>8-ott-2020 </c:v>
                </c:pt>
                <c:pt idx="141">
                  <c:v>12-ott-2020</c:v>
                </c:pt>
                <c:pt idx="142">
                  <c:v>12-ott-2020</c:v>
                </c:pt>
                <c:pt idx="143">
                  <c:v>12-ott-2020</c:v>
                </c:pt>
                <c:pt idx="144">
                  <c:v>12-ott-2020</c:v>
                </c:pt>
                <c:pt idx="145">
                  <c:v>12-ott-2020</c:v>
                </c:pt>
                <c:pt idx="146">
                  <c:v>13-ott-2020</c:v>
                </c:pt>
                <c:pt idx="147">
                  <c:v>13-ott-2020</c:v>
                </c:pt>
                <c:pt idx="148">
                  <c:v>13-ott-2020</c:v>
                </c:pt>
                <c:pt idx="149">
                  <c:v>13-ott-2020</c:v>
                </c:pt>
                <c:pt idx="150">
                  <c:v>15-ott-2020</c:v>
                </c:pt>
                <c:pt idx="151">
                  <c:v>19-ott-2020</c:v>
                </c:pt>
                <c:pt idx="152">
                  <c:v>19-ott-2020</c:v>
                </c:pt>
                <c:pt idx="153">
                  <c:v>19-ott-2020</c:v>
                </c:pt>
                <c:pt idx="154">
                  <c:v>20-ott-2020</c:v>
                </c:pt>
                <c:pt idx="155">
                  <c:v>21-ott-2020</c:v>
                </c:pt>
                <c:pt idx="156">
                  <c:v>22-ott-2020</c:v>
                </c:pt>
                <c:pt idx="157">
                  <c:v>22-ott-2020</c:v>
                </c:pt>
                <c:pt idx="158">
                  <c:v>23-ott-2020</c:v>
                </c:pt>
                <c:pt idx="159">
                  <c:v>23-ott-2020</c:v>
                </c:pt>
                <c:pt idx="160">
                  <c:v>23-ott-2020</c:v>
                </c:pt>
                <c:pt idx="161">
                  <c:v>23-ott-2020</c:v>
                </c:pt>
                <c:pt idx="162">
                  <c:v>26-ott-2020</c:v>
                </c:pt>
                <c:pt idx="163">
                  <c:v>26-ott-2020</c:v>
                </c:pt>
                <c:pt idx="164">
                  <c:v>27-ott-2020</c:v>
                </c:pt>
                <c:pt idx="165">
                  <c:v>27-ott-2020</c:v>
                </c:pt>
                <c:pt idx="166">
                  <c:v>27-ott-2020</c:v>
                </c:pt>
                <c:pt idx="167">
                  <c:v>27-ott-2020</c:v>
                </c:pt>
                <c:pt idx="168">
                  <c:v>28-ott-2020</c:v>
                </c:pt>
                <c:pt idx="169">
                  <c:v>28-ott-2020</c:v>
                </c:pt>
                <c:pt idx="170">
                  <c:v>28-ott-2020</c:v>
                </c:pt>
                <c:pt idx="171">
                  <c:v>30-ott-2020</c:v>
                </c:pt>
                <c:pt idx="172">
                  <c:v>31-ott-2020</c:v>
                </c:pt>
                <c:pt idx="173">
                  <c:v>2-nov-2020 </c:v>
                </c:pt>
                <c:pt idx="174">
                  <c:v>2-nov-2020 </c:v>
                </c:pt>
                <c:pt idx="175">
                  <c:v>2-nov-2020 </c:v>
                </c:pt>
                <c:pt idx="176">
                  <c:v>3-nov-2020 </c:v>
                </c:pt>
                <c:pt idx="177">
                  <c:v>4-nov-2020 </c:v>
                </c:pt>
                <c:pt idx="178">
                  <c:v>4-nov-2020 </c:v>
                </c:pt>
                <c:pt idx="179">
                  <c:v>4-nov-2020 </c:v>
                </c:pt>
                <c:pt idx="180">
                  <c:v>4-nov-2020 </c:v>
                </c:pt>
                <c:pt idx="181">
                  <c:v>5-nov-2020 </c:v>
                </c:pt>
                <c:pt idx="182">
                  <c:v>8-nov-2020 </c:v>
                </c:pt>
                <c:pt idx="183">
                  <c:v>9-nov-2020 </c:v>
                </c:pt>
                <c:pt idx="184">
                  <c:v>9-nov-2020 </c:v>
                </c:pt>
                <c:pt idx="185">
                  <c:v>9-nov-2020 </c:v>
                </c:pt>
                <c:pt idx="186">
                  <c:v>11-nov-2020</c:v>
                </c:pt>
                <c:pt idx="187">
                  <c:v>11-nov-2020</c:v>
                </c:pt>
                <c:pt idx="188">
                  <c:v>11-nov-2020</c:v>
                </c:pt>
                <c:pt idx="189">
                  <c:v>11-nov-2020</c:v>
                </c:pt>
                <c:pt idx="190">
                  <c:v>12-nov-2020</c:v>
                </c:pt>
                <c:pt idx="191">
                  <c:v>15-nov-2020</c:v>
                </c:pt>
                <c:pt idx="192">
                  <c:v>16-nov-2020</c:v>
                </c:pt>
                <c:pt idx="193">
                  <c:v>16-nov-2020</c:v>
                </c:pt>
                <c:pt idx="194">
                  <c:v>18-nov-2020</c:v>
                </c:pt>
                <c:pt idx="195">
                  <c:v>19-nov-2020</c:v>
                </c:pt>
                <c:pt idx="196">
                  <c:v>20-nov-2020</c:v>
                </c:pt>
                <c:pt idx="197">
                  <c:v>23-nov-2020</c:v>
                </c:pt>
                <c:pt idx="198">
                  <c:v>24-nov-2020</c:v>
                </c:pt>
                <c:pt idx="199">
                  <c:v>26-nov-2020</c:v>
                </c:pt>
                <c:pt idx="200">
                  <c:v>26-nov-2020</c:v>
                </c:pt>
                <c:pt idx="201">
                  <c:v>26-nov-2020</c:v>
                </c:pt>
                <c:pt idx="202">
                  <c:v>27-nov-2020</c:v>
                </c:pt>
                <c:pt idx="203">
                  <c:v>1-dic-2020 </c:v>
                </c:pt>
                <c:pt idx="204">
                  <c:v>1-dic-2020 </c:v>
                </c:pt>
                <c:pt idx="205">
                  <c:v>2-dic-2020 </c:v>
                </c:pt>
                <c:pt idx="206">
                  <c:v>7-dic-2020 </c:v>
                </c:pt>
                <c:pt idx="207">
                  <c:v>7-dic-2020 </c:v>
                </c:pt>
                <c:pt idx="208">
                  <c:v>7-dic-2020 </c:v>
                </c:pt>
                <c:pt idx="209">
                  <c:v>9-dic-2020 </c:v>
                </c:pt>
                <c:pt idx="210">
                  <c:v>9-dic-2020 </c:v>
                </c:pt>
                <c:pt idx="211">
                  <c:v>9-dic-2020 </c:v>
                </c:pt>
                <c:pt idx="212">
                  <c:v>9-dic-2020 </c:v>
                </c:pt>
                <c:pt idx="213">
                  <c:v>10-dic-2020</c:v>
                </c:pt>
                <c:pt idx="214">
                  <c:v>10-dic-2020</c:v>
                </c:pt>
                <c:pt idx="215">
                  <c:v>11-dic-2020</c:v>
                </c:pt>
                <c:pt idx="216">
                  <c:v>11-dic-2020</c:v>
                </c:pt>
                <c:pt idx="217">
                  <c:v>14-dic-2020</c:v>
                </c:pt>
                <c:pt idx="218">
                  <c:v>14-dic-2020</c:v>
                </c:pt>
                <c:pt idx="219">
                  <c:v>16-dic-2020</c:v>
                </c:pt>
                <c:pt idx="220">
                  <c:v>18-dic-2020</c:v>
                </c:pt>
                <c:pt idx="221">
                  <c:v>21-dic-2020</c:v>
                </c:pt>
                <c:pt idx="222">
                  <c:v>21-dic-2020</c:v>
                </c:pt>
                <c:pt idx="223">
                  <c:v>21-dic-2020</c:v>
                </c:pt>
                <c:pt idx="224">
                  <c:v>23-dic-2020</c:v>
                </c:pt>
                <c:pt idx="225">
                  <c:v>23-dic-2020</c:v>
                </c:pt>
                <c:pt idx="226">
                  <c:v>23-dic-2020</c:v>
                </c:pt>
                <c:pt idx="227">
                  <c:v>24-dic-2020</c:v>
                </c:pt>
                <c:pt idx="228">
                  <c:v>24-dic-2020</c:v>
                </c:pt>
                <c:pt idx="229">
                  <c:v>26-dic-2020</c:v>
                </c:pt>
                <c:pt idx="230">
                  <c:v>28-dic-2020</c:v>
                </c:pt>
                <c:pt idx="231">
                  <c:v>30-dic-2020</c:v>
                </c:pt>
                <c:pt idx="232">
                  <c:v>30-dic-2020</c:v>
                </c:pt>
                <c:pt idx="233">
                  <c:v>30-dic-2020</c:v>
                </c:pt>
                <c:pt idx="234">
                  <c:v>31-dic-2020</c:v>
                </c:pt>
                <c:pt idx="235">
                  <c:v>31-dic-2020</c:v>
                </c:pt>
                <c:pt idx="236">
                  <c:v>2-gen-2021 </c:v>
                </c:pt>
                <c:pt idx="237">
                  <c:v>4-gen-2021 </c:v>
                </c:pt>
                <c:pt idx="238">
                  <c:v>4-gen-2021 </c:v>
                </c:pt>
                <c:pt idx="239">
                  <c:v>4-gen-2021 </c:v>
                </c:pt>
                <c:pt idx="240">
                  <c:v>4-gen-2021 </c:v>
                </c:pt>
                <c:pt idx="241">
                  <c:v>4-gen-2021 </c:v>
                </c:pt>
                <c:pt idx="242">
                  <c:v>5-gen-2021 </c:v>
                </c:pt>
                <c:pt idx="243">
                  <c:v>5-gen-2021 </c:v>
                </c:pt>
                <c:pt idx="244">
                  <c:v>5-gen-2021 </c:v>
                </c:pt>
                <c:pt idx="245">
                  <c:v>5-gen-2021 </c:v>
                </c:pt>
                <c:pt idx="246">
                  <c:v>5-gen-2021 </c:v>
                </c:pt>
                <c:pt idx="247">
                  <c:v>5-gen-2021 </c:v>
                </c:pt>
                <c:pt idx="248">
                  <c:v>5-gen-2021 </c:v>
                </c:pt>
                <c:pt idx="249">
                  <c:v>6-gen-2021 </c:v>
                </c:pt>
                <c:pt idx="250">
                  <c:v>6-gen-2021 </c:v>
                </c:pt>
                <c:pt idx="251">
                  <c:v>6-gen-2021 </c:v>
                </c:pt>
                <c:pt idx="252">
                  <c:v>6-gen-2021 </c:v>
                </c:pt>
                <c:pt idx="253">
                  <c:v>6-gen-2021 </c:v>
                </c:pt>
                <c:pt idx="254">
                  <c:v>11-gen-2021</c:v>
                </c:pt>
                <c:pt idx="255">
                  <c:v>12-gen-2021</c:v>
                </c:pt>
                <c:pt idx="256">
                  <c:v>13-gen-2021</c:v>
                </c:pt>
                <c:pt idx="257">
                  <c:v>14-gen-2021</c:v>
                </c:pt>
                <c:pt idx="258">
                  <c:v>15-gen-2021</c:v>
                </c:pt>
                <c:pt idx="259">
                  <c:v>15-gen-2021</c:v>
                </c:pt>
                <c:pt idx="260">
                  <c:v>18-gen-2021</c:v>
                </c:pt>
                <c:pt idx="261">
                  <c:v>19-gen-2021</c:v>
                </c:pt>
                <c:pt idx="262">
                  <c:v>19-gen-2021</c:v>
                </c:pt>
                <c:pt idx="263">
                  <c:v>21-gen-2021</c:v>
                </c:pt>
                <c:pt idx="264">
                  <c:v>21-gen-2021</c:v>
                </c:pt>
                <c:pt idx="265">
                  <c:v>21-gen-2021</c:v>
                </c:pt>
                <c:pt idx="266">
                  <c:v>22-gen-2021</c:v>
                </c:pt>
                <c:pt idx="267">
                  <c:v>25-gen-2021</c:v>
                </c:pt>
                <c:pt idx="268">
                  <c:v>26-gen-2021</c:v>
                </c:pt>
                <c:pt idx="269">
                  <c:v>26-gen-2021</c:v>
                </c:pt>
                <c:pt idx="270">
                  <c:v>27-gen-2021</c:v>
                </c:pt>
                <c:pt idx="271">
                  <c:v>27-gen-2021</c:v>
                </c:pt>
                <c:pt idx="272">
                  <c:v>27-gen-2021</c:v>
                </c:pt>
                <c:pt idx="273">
                  <c:v>28-gen-2021</c:v>
                </c:pt>
                <c:pt idx="274">
                  <c:v>28-gen-2021</c:v>
                </c:pt>
                <c:pt idx="275">
                  <c:v>29-gen-2021</c:v>
                </c:pt>
                <c:pt idx="276">
                  <c:v>30-gen-2021</c:v>
                </c:pt>
                <c:pt idx="277">
                  <c:v>1-feb-2021 </c:v>
                </c:pt>
                <c:pt idx="278">
                  <c:v>1-feb-2021 </c:v>
                </c:pt>
                <c:pt idx="279">
                  <c:v>3-feb-2021 </c:v>
                </c:pt>
                <c:pt idx="280">
                  <c:v>4-feb-2021 </c:v>
                </c:pt>
                <c:pt idx="281">
                  <c:v>4-feb-2021 </c:v>
                </c:pt>
                <c:pt idx="282">
                  <c:v>4-feb-2021 </c:v>
                </c:pt>
                <c:pt idx="283">
                  <c:v>4-feb-2021 </c:v>
                </c:pt>
                <c:pt idx="284">
                  <c:v>5-feb-2021 </c:v>
                </c:pt>
                <c:pt idx="285">
                  <c:v>10-feb-2021</c:v>
                </c:pt>
                <c:pt idx="286">
                  <c:v>10-feb-2021</c:v>
                </c:pt>
                <c:pt idx="287">
                  <c:v>10-feb-2021</c:v>
                </c:pt>
                <c:pt idx="288">
                  <c:v>11-feb-2021</c:v>
                </c:pt>
                <c:pt idx="289">
                  <c:v>11-feb-2021</c:v>
                </c:pt>
                <c:pt idx="290">
                  <c:v>12-feb-2021</c:v>
                </c:pt>
                <c:pt idx="291">
                  <c:v>12-feb-2021</c:v>
                </c:pt>
                <c:pt idx="292">
                  <c:v>12-feb-2021</c:v>
                </c:pt>
                <c:pt idx="293">
                  <c:v>15-feb-2021</c:v>
                </c:pt>
                <c:pt idx="294">
                  <c:v>16-feb-2021</c:v>
                </c:pt>
                <c:pt idx="295">
                  <c:v>16-feb-2021</c:v>
                </c:pt>
                <c:pt idx="296">
                  <c:v>17-feb-2021</c:v>
                </c:pt>
                <c:pt idx="297">
                  <c:v>17-feb-2021</c:v>
                </c:pt>
                <c:pt idx="298">
                  <c:v>17-feb-2021</c:v>
                </c:pt>
                <c:pt idx="299">
                  <c:v>18-feb-2021</c:v>
                </c:pt>
                <c:pt idx="300">
                  <c:v>18-feb-2021</c:v>
                </c:pt>
                <c:pt idx="301">
                  <c:v>23-feb-2021</c:v>
                </c:pt>
                <c:pt idx="302">
                  <c:v>23-feb-2021</c:v>
                </c:pt>
                <c:pt idx="303">
                  <c:v>23-feb-2021</c:v>
                </c:pt>
                <c:pt idx="304">
                  <c:v>23-feb-2021</c:v>
                </c:pt>
                <c:pt idx="305">
                  <c:v>23-feb-2021</c:v>
                </c:pt>
                <c:pt idx="306">
                  <c:v>1-mar-2021 </c:v>
                </c:pt>
                <c:pt idx="307">
                  <c:v>2-mar-2021 </c:v>
                </c:pt>
                <c:pt idx="308">
                  <c:v>3-mar-2021 </c:v>
                </c:pt>
                <c:pt idx="309">
                  <c:v>4-mar-2021 </c:v>
                </c:pt>
                <c:pt idx="310">
                  <c:v>9-mar-2021 </c:v>
                </c:pt>
                <c:pt idx="311">
                  <c:v>9-mar-2021 </c:v>
                </c:pt>
                <c:pt idx="312">
                  <c:v>9-mar-2021 </c:v>
                </c:pt>
                <c:pt idx="313">
                  <c:v>10-mar-2021</c:v>
                </c:pt>
                <c:pt idx="314">
                  <c:v>11-mar-2021</c:v>
                </c:pt>
                <c:pt idx="315">
                  <c:v>14-mar-2021</c:v>
                </c:pt>
                <c:pt idx="316">
                  <c:v>15-mar-2021</c:v>
                </c:pt>
                <c:pt idx="317">
                  <c:v>16-mar-2021</c:v>
                </c:pt>
                <c:pt idx="318">
                  <c:v>16-mar-2021</c:v>
                </c:pt>
                <c:pt idx="319">
                  <c:v>16-mar-2021</c:v>
                </c:pt>
                <c:pt idx="320">
                  <c:v>17-mar-2021</c:v>
                </c:pt>
                <c:pt idx="321">
                  <c:v>18-mar-2021</c:v>
                </c:pt>
                <c:pt idx="322">
                  <c:v>22-mar-2021</c:v>
                </c:pt>
                <c:pt idx="323">
                  <c:v>23-mar-2021</c:v>
                </c:pt>
                <c:pt idx="324">
                  <c:v>23-mar-2021</c:v>
                </c:pt>
                <c:pt idx="325">
                  <c:v>23-mar-2021</c:v>
                </c:pt>
                <c:pt idx="326">
                  <c:v>24-mar-2021</c:v>
                </c:pt>
                <c:pt idx="327">
                  <c:v>24-mar-2021</c:v>
                </c:pt>
                <c:pt idx="328">
                  <c:v>26-mar-2021</c:v>
                </c:pt>
                <c:pt idx="329">
                  <c:v>26-mar-2021</c:v>
                </c:pt>
                <c:pt idx="330">
                  <c:v>29-mar-2021</c:v>
                </c:pt>
                <c:pt idx="331">
                  <c:v>29-mar-2021</c:v>
                </c:pt>
                <c:pt idx="332">
                  <c:v>30-mar-2021</c:v>
                </c:pt>
                <c:pt idx="333">
                  <c:v>30-mar-2021</c:v>
                </c:pt>
                <c:pt idx="334">
                  <c:v>30-mar-2021</c:v>
                </c:pt>
                <c:pt idx="335">
                  <c:v>30-mar-2021</c:v>
                </c:pt>
                <c:pt idx="336">
                  <c:v>31-mar-2021</c:v>
                </c:pt>
                <c:pt idx="337">
                  <c:v>31-mar-2021</c:v>
                </c:pt>
                <c:pt idx="338">
                  <c:v>31-mar-2021</c:v>
                </c:pt>
                <c:pt idx="339">
                  <c:v>1-apr-2021 </c:v>
                </c:pt>
                <c:pt idx="340">
                  <c:v>3-apr-2021 </c:v>
                </c:pt>
                <c:pt idx="341">
                  <c:v>3-apr-2021 </c:v>
                </c:pt>
                <c:pt idx="342">
                  <c:v>5-apr-2021 </c:v>
                </c:pt>
                <c:pt idx="343">
                  <c:v>5-apr-2021 </c:v>
                </c:pt>
                <c:pt idx="344">
                  <c:v>6-apr-2021 </c:v>
                </c:pt>
                <c:pt idx="345">
                  <c:v>6-apr-2021 </c:v>
                </c:pt>
                <c:pt idx="346">
                  <c:v>6-apr-2021 </c:v>
                </c:pt>
                <c:pt idx="347">
                  <c:v>6-apr-2021 </c:v>
                </c:pt>
                <c:pt idx="348">
                  <c:v>6-apr-2021 </c:v>
                </c:pt>
                <c:pt idx="349">
                  <c:v>7-apr-2021 </c:v>
                </c:pt>
                <c:pt idx="350">
                  <c:v>7-apr-2021 </c:v>
                </c:pt>
                <c:pt idx="351">
                  <c:v>8-apr-2021 </c:v>
                </c:pt>
                <c:pt idx="352">
                  <c:v>12-apr-2021</c:v>
                </c:pt>
                <c:pt idx="353">
                  <c:v>13-apr-2021</c:v>
                </c:pt>
                <c:pt idx="354">
                  <c:v>13-apr-2021</c:v>
                </c:pt>
                <c:pt idx="355">
                  <c:v>14-apr-2021</c:v>
                </c:pt>
                <c:pt idx="356">
                  <c:v>14-apr-2021</c:v>
                </c:pt>
                <c:pt idx="357">
                  <c:v>15-apr-2021</c:v>
                </c:pt>
                <c:pt idx="358">
                  <c:v>16-apr-2021</c:v>
                </c:pt>
                <c:pt idx="359">
                  <c:v>16-apr-2021</c:v>
                </c:pt>
                <c:pt idx="360">
                  <c:v>16-apr-2021</c:v>
                </c:pt>
                <c:pt idx="361">
                  <c:v>16-apr-2021</c:v>
                </c:pt>
                <c:pt idx="362">
                  <c:v>16-apr-2021</c:v>
                </c:pt>
                <c:pt idx="363">
                  <c:v>19-apr-2021</c:v>
                </c:pt>
                <c:pt idx="364">
                  <c:v>20-apr-2021</c:v>
                </c:pt>
                <c:pt idx="365">
                  <c:v>20-apr-2021</c:v>
                </c:pt>
                <c:pt idx="366">
                  <c:v>20-apr-2021</c:v>
                </c:pt>
                <c:pt idx="367">
                  <c:v>21-apr-2021</c:v>
                </c:pt>
                <c:pt idx="368">
                  <c:v>22-apr-2021</c:v>
                </c:pt>
                <c:pt idx="369">
                  <c:v>23-apr-2021</c:v>
                </c:pt>
                <c:pt idx="370">
                  <c:v>24-apr-2021</c:v>
                </c:pt>
                <c:pt idx="371">
                  <c:v>26-apr-2021</c:v>
                </c:pt>
                <c:pt idx="372">
                  <c:v>26-apr-2021</c:v>
                </c:pt>
                <c:pt idx="373">
                  <c:v>26-apr-2021</c:v>
                </c:pt>
                <c:pt idx="374">
                  <c:v>27-apr-2021</c:v>
                </c:pt>
                <c:pt idx="375">
                  <c:v>27-apr-2021</c:v>
                </c:pt>
                <c:pt idx="376">
                  <c:v>27-apr-2021</c:v>
                </c:pt>
                <c:pt idx="377">
                  <c:v>28-apr-2021</c:v>
                </c:pt>
                <c:pt idx="378">
                  <c:v>29-apr-2021</c:v>
                </c:pt>
                <c:pt idx="379">
                  <c:v>29-apr-2021</c:v>
                </c:pt>
                <c:pt idx="380">
                  <c:v>3-mag-2021 </c:v>
                </c:pt>
                <c:pt idx="381">
                  <c:v>3-mag-2021 </c:v>
                </c:pt>
                <c:pt idx="382">
                  <c:v>4-mag-2021 </c:v>
                </c:pt>
                <c:pt idx="383">
                  <c:v>4-mag-2021 </c:v>
                </c:pt>
                <c:pt idx="384">
                  <c:v>4-mag-2021 </c:v>
                </c:pt>
                <c:pt idx="385">
                  <c:v>6-mag-2021 </c:v>
                </c:pt>
                <c:pt idx="386">
                  <c:v>6-mag-2021 </c:v>
                </c:pt>
                <c:pt idx="387">
                  <c:v>7-mag-2021 </c:v>
                </c:pt>
                <c:pt idx="388">
                  <c:v>10-mag-2021</c:v>
                </c:pt>
                <c:pt idx="389">
                  <c:v>10-mag-2021</c:v>
                </c:pt>
                <c:pt idx="390">
                  <c:v>11-mag-2021</c:v>
                </c:pt>
                <c:pt idx="391">
                  <c:v>11-mag-2021</c:v>
                </c:pt>
                <c:pt idx="392">
                  <c:v>12-mag-2021</c:v>
                </c:pt>
                <c:pt idx="393">
                  <c:v>13-mag-2021</c:v>
                </c:pt>
                <c:pt idx="394">
                  <c:v>13-mag-2021</c:v>
                </c:pt>
                <c:pt idx="395">
                  <c:v>13-mag-2021</c:v>
                </c:pt>
              </c:strCache>
            </c:strRef>
          </c:cat>
          <c:val>
            <c:numRef>
              <c:f>'Grafico lineare'!$A$4:$A$300</c:f>
              <c:numCache>
                <c:formatCode>General</c:formatCode>
                <c:ptCount val="2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1A-47CA-909F-FD74E38350DF}"/>
            </c:ext>
          </c:extLst>
        </c:ser>
        <c:ser>
          <c:idx val="1"/>
          <c:order val="1"/>
          <c:tx>
            <c:strRef>
              <c:f>'Grafico lineare'!$B$2</c:f>
              <c:strCache>
                <c:ptCount val="1"/>
                <c:pt idx="0">
                  <c:v>Importo</c:v>
                </c:pt>
              </c:strCache>
            </c:strRef>
          </c:tx>
          <c:marker>
            <c:symbol val="none"/>
          </c:marker>
          <c:cat>
            <c:strRef>
              <c:f>'Grafico lineare'!$A$2:$A$400</c:f>
              <c:strCache>
                <c:ptCount val="395"/>
                <c:pt idx="0">
                  <c:v>Data</c:v>
                </c:pt>
                <c:pt idx="2">
                  <c:v>7-mag-2020 </c:v>
                </c:pt>
                <c:pt idx="3">
                  <c:v>8-mag-2020 </c:v>
                </c:pt>
                <c:pt idx="4">
                  <c:v>8-mag-2020 </c:v>
                </c:pt>
                <c:pt idx="5">
                  <c:v>11-mag-2020</c:v>
                </c:pt>
                <c:pt idx="6">
                  <c:v>11-mag-2020</c:v>
                </c:pt>
                <c:pt idx="7">
                  <c:v>12-mag-2020</c:v>
                </c:pt>
                <c:pt idx="8">
                  <c:v>12-mag-2020</c:v>
                </c:pt>
                <c:pt idx="9">
                  <c:v>12-mag-2020</c:v>
                </c:pt>
                <c:pt idx="10">
                  <c:v>13-mag-2020</c:v>
                </c:pt>
                <c:pt idx="11">
                  <c:v>13-mag-2020</c:v>
                </c:pt>
                <c:pt idx="12">
                  <c:v>14-mag-2020</c:v>
                </c:pt>
                <c:pt idx="13">
                  <c:v>15-mag-2020</c:v>
                </c:pt>
                <c:pt idx="14">
                  <c:v>18-mag-2020</c:v>
                </c:pt>
                <c:pt idx="15">
                  <c:v>18-mag-2020</c:v>
                </c:pt>
                <c:pt idx="16">
                  <c:v>19-mag-2020</c:v>
                </c:pt>
                <c:pt idx="17">
                  <c:v>20-mag-2020</c:v>
                </c:pt>
                <c:pt idx="18">
                  <c:v>21-mag-2020</c:v>
                </c:pt>
                <c:pt idx="19">
                  <c:v>21-mag-2020</c:v>
                </c:pt>
                <c:pt idx="20">
                  <c:v>22-mag-2020</c:v>
                </c:pt>
                <c:pt idx="21">
                  <c:v>22-mag-2020</c:v>
                </c:pt>
                <c:pt idx="22">
                  <c:v>22-mag-2020</c:v>
                </c:pt>
                <c:pt idx="23">
                  <c:v>22-mag-2020</c:v>
                </c:pt>
                <c:pt idx="24">
                  <c:v>22-mag-2020</c:v>
                </c:pt>
                <c:pt idx="25">
                  <c:v>22-mag-2020</c:v>
                </c:pt>
                <c:pt idx="26">
                  <c:v>22-mag-2020</c:v>
                </c:pt>
                <c:pt idx="27">
                  <c:v>22-mag-2020</c:v>
                </c:pt>
                <c:pt idx="28">
                  <c:v>26-mag-2020</c:v>
                </c:pt>
                <c:pt idx="29">
                  <c:v>26-mag-2020</c:v>
                </c:pt>
                <c:pt idx="30">
                  <c:v>26-mag-2020</c:v>
                </c:pt>
                <c:pt idx="31">
                  <c:v>26-mag-2020</c:v>
                </c:pt>
                <c:pt idx="32">
                  <c:v>26-mag-2020</c:v>
                </c:pt>
                <c:pt idx="33">
                  <c:v>26-mag-2020</c:v>
                </c:pt>
                <c:pt idx="34">
                  <c:v>26-mag-2020</c:v>
                </c:pt>
                <c:pt idx="35">
                  <c:v>26-mag-2020</c:v>
                </c:pt>
                <c:pt idx="36">
                  <c:v>27-mag-2020</c:v>
                </c:pt>
                <c:pt idx="37">
                  <c:v>27-mag-2020</c:v>
                </c:pt>
                <c:pt idx="38">
                  <c:v>29-mag-2020</c:v>
                </c:pt>
                <c:pt idx="39">
                  <c:v>2-giu-2020 </c:v>
                </c:pt>
                <c:pt idx="40">
                  <c:v>4-giu-2020 </c:v>
                </c:pt>
                <c:pt idx="41">
                  <c:v>5-giu-2020 </c:v>
                </c:pt>
                <c:pt idx="42">
                  <c:v>8-giu-2020 </c:v>
                </c:pt>
                <c:pt idx="43">
                  <c:v>8-giu-2020 </c:v>
                </c:pt>
                <c:pt idx="44">
                  <c:v>8-giu-2020 </c:v>
                </c:pt>
                <c:pt idx="45">
                  <c:v>8-giu-2020 </c:v>
                </c:pt>
                <c:pt idx="46">
                  <c:v>8-giu-2020 </c:v>
                </c:pt>
                <c:pt idx="47">
                  <c:v>9-giu-2020 </c:v>
                </c:pt>
                <c:pt idx="48">
                  <c:v>11-giu-2020</c:v>
                </c:pt>
                <c:pt idx="49">
                  <c:v>11-giu-2020</c:v>
                </c:pt>
                <c:pt idx="50">
                  <c:v>11-giu-2020</c:v>
                </c:pt>
                <c:pt idx="51">
                  <c:v>16-giu-2020</c:v>
                </c:pt>
                <c:pt idx="52">
                  <c:v>19-giu-2020</c:v>
                </c:pt>
                <c:pt idx="53">
                  <c:v>19-giu-2020</c:v>
                </c:pt>
                <c:pt idx="54">
                  <c:v>19-giu-2020</c:v>
                </c:pt>
                <c:pt idx="55">
                  <c:v>23-giu-2020</c:v>
                </c:pt>
                <c:pt idx="56">
                  <c:v>23-giu-2020</c:v>
                </c:pt>
                <c:pt idx="57">
                  <c:v>23-giu-2020</c:v>
                </c:pt>
                <c:pt idx="58">
                  <c:v>23-giu-2020</c:v>
                </c:pt>
                <c:pt idx="59">
                  <c:v>23-giu-2020</c:v>
                </c:pt>
                <c:pt idx="60">
                  <c:v>24-giu-2020</c:v>
                </c:pt>
                <c:pt idx="61">
                  <c:v>25-giu-2020</c:v>
                </c:pt>
                <c:pt idx="62">
                  <c:v>2-lug-2020 </c:v>
                </c:pt>
                <c:pt idx="63">
                  <c:v>6-lug-2020 </c:v>
                </c:pt>
                <c:pt idx="64">
                  <c:v>7-lug-2020 </c:v>
                </c:pt>
                <c:pt idx="65">
                  <c:v>9-lug-2020 </c:v>
                </c:pt>
                <c:pt idx="66">
                  <c:v>14-lug-2020</c:v>
                </c:pt>
                <c:pt idx="67">
                  <c:v>14-lug-2020</c:v>
                </c:pt>
                <c:pt idx="68">
                  <c:v>15-lug-2020</c:v>
                </c:pt>
                <c:pt idx="69">
                  <c:v>15-lug-2020</c:v>
                </c:pt>
                <c:pt idx="70">
                  <c:v>17-lug-2020</c:v>
                </c:pt>
                <c:pt idx="71">
                  <c:v>17-lug-2020</c:v>
                </c:pt>
                <c:pt idx="72">
                  <c:v>20-lug-2020</c:v>
                </c:pt>
                <c:pt idx="73">
                  <c:v>20-lug-2020</c:v>
                </c:pt>
                <c:pt idx="74">
                  <c:v>22-lug-2020</c:v>
                </c:pt>
                <c:pt idx="75">
                  <c:v>22-lug-2020</c:v>
                </c:pt>
                <c:pt idx="76">
                  <c:v>23-lug-2020</c:v>
                </c:pt>
                <c:pt idx="77">
                  <c:v>24-lug-2020</c:v>
                </c:pt>
                <c:pt idx="78">
                  <c:v>24-lug-2020</c:v>
                </c:pt>
                <c:pt idx="79">
                  <c:v>24-lug-2020</c:v>
                </c:pt>
                <c:pt idx="80">
                  <c:v>27-lug-2020</c:v>
                </c:pt>
                <c:pt idx="81">
                  <c:v>29-lug-2020</c:v>
                </c:pt>
                <c:pt idx="82">
                  <c:v>30-lug-2020</c:v>
                </c:pt>
                <c:pt idx="83">
                  <c:v>30-lug-2020</c:v>
                </c:pt>
                <c:pt idx="84">
                  <c:v>3-ago-2020 </c:v>
                </c:pt>
                <c:pt idx="85">
                  <c:v>5-ago-2020 </c:v>
                </c:pt>
                <c:pt idx="86">
                  <c:v>6-ago-2020 </c:v>
                </c:pt>
                <c:pt idx="87">
                  <c:v>6-ago-2020 </c:v>
                </c:pt>
                <c:pt idx="88">
                  <c:v>7-ago-2020 </c:v>
                </c:pt>
                <c:pt idx="89">
                  <c:v>10-ago-2020</c:v>
                </c:pt>
                <c:pt idx="90">
                  <c:v>10-ago-2020</c:v>
                </c:pt>
                <c:pt idx="91">
                  <c:v>11-ago-2020</c:v>
                </c:pt>
                <c:pt idx="92">
                  <c:v>11-ago-2020</c:v>
                </c:pt>
                <c:pt idx="93">
                  <c:v>13-ago-2020</c:v>
                </c:pt>
                <c:pt idx="94">
                  <c:v>13-ago-2020</c:v>
                </c:pt>
                <c:pt idx="95">
                  <c:v>14-ago-2020</c:v>
                </c:pt>
                <c:pt idx="96">
                  <c:v>14-ago-2020</c:v>
                </c:pt>
                <c:pt idx="97">
                  <c:v>14-ago-2020</c:v>
                </c:pt>
                <c:pt idx="98">
                  <c:v>17-ago-2020</c:v>
                </c:pt>
                <c:pt idx="99">
                  <c:v>18-ago-2020</c:v>
                </c:pt>
                <c:pt idx="100">
                  <c:v>19-ago-2020</c:v>
                </c:pt>
                <c:pt idx="101">
                  <c:v>20-ago-2020</c:v>
                </c:pt>
                <c:pt idx="102">
                  <c:v>21-ago-2020</c:v>
                </c:pt>
                <c:pt idx="103">
                  <c:v>25-ago-2020</c:v>
                </c:pt>
                <c:pt idx="104">
                  <c:v>25-ago-2020</c:v>
                </c:pt>
                <c:pt idx="105">
                  <c:v>27-ago-2020</c:v>
                </c:pt>
                <c:pt idx="106">
                  <c:v>27-ago-2020</c:v>
                </c:pt>
                <c:pt idx="107">
                  <c:v>31-ago-2020</c:v>
                </c:pt>
                <c:pt idx="108">
                  <c:v>1-set-2020 </c:v>
                </c:pt>
                <c:pt idx="109">
                  <c:v>2-set-2020 </c:v>
                </c:pt>
                <c:pt idx="110">
                  <c:v>2-set-2020 </c:v>
                </c:pt>
                <c:pt idx="111">
                  <c:v>2-set-2020 </c:v>
                </c:pt>
                <c:pt idx="112">
                  <c:v>3-set-2020 </c:v>
                </c:pt>
                <c:pt idx="113">
                  <c:v>3-set-2020 </c:v>
                </c:pt>
                <c:pt idx="114">
                  <c:v>7-set-2020 </c:v>
                </c:pt>
                <c:pt idx="115">
                  <c:v>8-set-2020 </c:v>
                </c:pt>
                <c:pt idx="116">
                  <c:v>8-set-2020 </c:v>
                </c:pt>
                <c:pt idx="117">
                  <c:v>10-set-2020</c:v>
                </c:pt>
                <c:pt idx="118">
                  <c:v>10-set-2020</c:v>
                </c:pt>
                <c:pt idx="119">
                  <c:v>10-set-2020</c:v>
                </c:pt>
                <c:pt idx="120">
                  <c:v>10-set-2020</c:v>
                </c:pt>
                <c:pt idx="121">
                  <c:v>15-set-2020</c:v>
                </c:pt>
                <c:pt idx="122">
                  <c:v>16-set-2020</c:v>
                </c:pt>
                <c:pt idx="123">
                  <c:v>17-set-2020</c:v>
                </c:pt>
                <c:pt idx="124">
                  <c:v>25-set-2020</c:v>
                </c:pt>
                <c:pt idx="125">
                  <c:v>29-set-2020</c:v>
                </c:pt>
                <c:pt idx="126">
                  <c:v>30-set-2020</c:v>
                </c:pt>
                <c:pt idx="127">
                  <c:v>1-ott-2020 </c:v>
                </c:pt>
                <c:pt idx="128">
                  <c:v>1-ott-2020 </c:v>
                </c:pt>
                <c:pt idx="129">
                  <c:v>2-ott-2020 </c:v>
                </c:pt>
                <c:pt idx="130">
                  <c:v>2-ott-2020 </c:v>
                </c:pt>
                <c:pt idx="131">
                  <c:v>2-ott-2020 </c:v>
                </c:pt>
                <c:pt idx="132">
                  <c:v>2-ott-2020 </c:v>
                </c:pt>
                <c:pt idx="133">
                  <c:v>5-ott-2020 </c:v>
                </c:pt>
                <c:pt idx="134">
                  <c:v>6-ott-2020 </c:v>
                </c:pt>
                <c:pt idx="135">
                  <c:v>6-ott-2020 </c:v>
                </c:pt>
                <c:pt idx="136">
                  <c:v>6-ott-2020 </c:v>
                </c:pt>
                <c:pt idx="137">
                  <c:v>8-ott-2020 </c:v>
                </c:pt>
                <c:pt idx="138">
                  <c:v>8-ott-2020 </c:v>
                </c:pt>
                <c:pt idx="139">
                  <c:v>8-ott-2020 </c:v>
                </c:pt>
                <c:pt idx="140">
                  <c:v>12-ott-2020</c:v>
                </c:pt>
                <c:pt idx="141">
                  <c:v>12-ott-2020</c:v>
                </c:pt>
                <c:pt idx="142">
                  <c:v>12-ott-2020</c:v>
                </c:pt>
                <c:pt idx="143">
                  <c:v>12-ott-2020</c:v>
                </c:pt>
                <c:pt idx="144">
                  <c:v>12-ott-2020</c:v>
                </c:pt>
                <c:pt idx="145">
                  <c:v>13-ott-2020</c:v>
                </c:pt>
                <c:pt idx="146">
                  <c:v>13-ott-2020</c:v>
                </c:pt>
                <c:pt idx="147">
                  <c:v>13-ott-2020</c:v>
                </c:pt>
                <c:pt idx="148">
                  <c:v>13-ott-2020</c:v>
                </c:pt>
                <c:pt idx="149">
                  <c:v>15-ott-2020</c:v>
                </c:pt>
                <c:pt idx="150">
                  <c:v>19-ott-2020</c:v>
                </c:pt>
                <c:pt idx="151">
                  <c:v>19-ott-2020</c:v>
                </c:pt>
                <c:pt idx="152">
                  <c:v>19-ott-2020</c:v>
                </c:pt>
                <c:pt idx="153">
                  <c:v>20-ott-2020</c:v>
                </c:pt>
                <c:pt idx="154">
                  <c:v>21-ott-2020</c:v>
                </c:pt>
                <c:pt idx="155">
                  <c:v>22-ott-2020</c:v>
                </c:pt>
                <c:pt idx="156">
                  <c:v>22-ott-2020</c:v>
                </c:pt>
                <c:pt idx="157">
                  <c:v>23-ott-2020</c:v>
                </c:pt>
                <c:pt idx="158">
                  <c:v>23-ott-2020</c:v>
                </c:pt>
                <c:pt idx="159">
                  <c:v>23-ott-2020</c:v>
                </c:pt>
                <c:pt idx="160">
                  <c:v>23-ott-2020</c:v>
                </c:pt>
                <c:pt idx="161">
                  <c:v>26-ott-2020</c:v>
                </c:pt>
                <c:pt idx="162">
                  <c:v>26-ott-2020</c:v>
                </c:pt>
                <c:pt idx="163">
                  <c:v>27-ott-2020</c:v>
                </c:pt>
                <c:pt idx="164">
                  <c:v>27-ott-2020</c:v>
                </c:pt>
                <c:pt idx="165">
                  <c:v>27-ott-2020</c:v>
                </c:pt>
                <c:pt idx="166">
                  <c:v>27-ott-2020</c:v>
                </c:pt>
                <c:pt idx="167">
                  <c:v>28-ott-2020</c:v>
                </c:pt>
                <c:pt idx="168">
                  <c:v>28-ott-2020</c:v>
                </c:pt>
                <c:pt idx="169">
                  <c:v>28-ott-2020</c:v>
                </c:pt>
                <c:pt idx="170">
                  <c:v>30-ott-2020</c:v>
                </c:pt>
                <c:pt idx="171">
                  <c:v>31-ott-2020</c:v>
                </c:pt>
                <c:pt idx="172">
                  <c:v>2-nov-2020 </c:v>
                </c:pt>
                <c:pt idx="173">
                  <c:v>2-nov-2020 </c:v>
                </c:pt>
                <c:pt idx="174">
                  <c:v>2-nov-2020 </c:v>
                </c:pt>
                <c:pt idx="175">
                  <c:v>3-nov-2020 </c:v>
                </c:pt>
                <c:pt idx="176">
                  <c:v>4-nov-2020 </c:v>
                </c:pt>
                <c:pt idx="177">
                  <c:v>4-nov-2020 </c:v>
                </c:pt>
                <c:pt idx="178">
                  <c:v>4-nov-2020 </c:v>
                </c:pt>
                <c:pt idx="179">
                  <c:v>4-nov-2020 </c:v>
                </c:pt>
                <c:pt idx="180">
                  <c:v>5-nov-2020 </c:v>
                </c:pt>
                <c:pt idx="181">
                  <c:v>8-nov-2020 </c:v>
                </c:pt>
                <c:pt idx="182">
                  <c:v>9-nov-2020 </c:v>
                </c:pt>
                <c:pt idx="183">
                  <c:v>9-nov-2020 </c:v>
                </c:pt>
                <c:pt idx="184">
                  <c:v>9-nov-2020 </c:v>
                </c:pt>
                <c:pt idx="185">
                  <c:v>11-nov-2020</c:v>
                </c:pt>
                <c:pt idx="186">
                  <c:v>11-nov-2020</c:v>
                </c:pt>
                <c:pt idx="187">
                  <c:v>11-nov-2020</c:v>
                </c:pt>
                <c:pt idx="188">
                  <c:v>11-nov-2020</c:v>
                </c:pt>
                <c:pt idx="189">
                  <c:v>12-nov-2020</c:v>
                </c:pt>
                <c:pt idx="190">
                  <c:v>15-nov-2020</c:v>
                </c:pt>
                <c:pt idx="191">
                  <c:v>16-nov-2020</c:v>
                </c:pt>
                <c:pt idx="192">
                  <c:v>16-nov-2020</c:v>
                </c:pt>
                <c:pt idx="193">
                  <c:v>18-nov-2020</c:v>
                </c:pt>
                <c:pt idx="194">
                  <c:v>19-nov-2020</c:v>
                </c:pt>
                <c:pt idx="195">
                  <c:v>20-nov-2020</c:v>
                </c:pt>
                <c:pt idx="196">
                  <c:v>23-nov-2020</c:v>
                </c:pt>
                <c:pt idx="197">
                  <c:v>24-nov-2020</c:v>
                </c:pt>
                <c:pt idx="198">
                  <c:v>26-nov-2020</c:v>
                </c:pt>
                <c:pt idx="199">
                  <c:v>26-nov-2020</c:v>
                </c:pt>
                <c:pt idx="200">
                  <c:v>26-nov-2020</c:v>
                </c:pt>
                <c:pt idx="201">
                  <c:v>27-nov-2020</c:v>
                </c:pt>
                <c:pt idx="202">
                  <c:v>1-dic-2020 </c:v>
                </c:pt>
                <c:pt idx="203">
                  <c:v>1-dic-2020 </c:v>
                </c:pt>
                <c:pt idx="204">
                  <c:v>2-dic-2020 </c:v>
                </c:pt>
                <c:pt idx="205">
                  <c:v>7-dic-2020 </c:v>
                </c:pt>
                <c:pt idx="206">
                  <c:v>7-dic-2020 </c:v>
                </c:pt>
                <c:pt idx="207">
                  <c:v>7-dic-2020 </c:v>
                </c:pt>
                <c:pt idx="208">
                  <c:v>9-dic-2020 </c:v>
                </c:pt>
                <c:pt idx="209">
                  <c:v>9-dic-2020 </c:v>
                </c:pt>
                <c:pt idx="210">
                  <c:v>9-dic-2020 </c:v>
                </c:pt>
                <c:pt idx="211">
                  <c:v>9-dic-2020 </c:v>
                </c:pt>
                <c:pt idx="212">
                  <c:v>10-dic-2020</c:v>
                </c:pt>
                <c:pt idx="213">
                  <c:v>10-dic-2020</c:v>
                </c:pt>
                <c:pt idx="214">
                  <c:v>11-dic-2020</c:v>
                </c:pt>
                <c:pt idx="215">
                  <c:v>11-dic-2020</c:v>
                </c:pt>
                <c:pt idx="216">
                  <c:v>14-dic-2020</c:v>
                </c:pt>
                <c:pt idx="217">
                  <c:v>14-dic-2020</c:v>
                </c:pt>
                <c:pt idx="218">
                  <c:v>16-dic-2020</c:v>
                </c:pt>
                <c:pt idx="219">
                  <c:v>18-dic-2020</c:v>
                </c:pt>
                <c:pt idx="220">
                  <c:v>21-dic-2020</c:v>
                </c:pt>
                <c:pt idx="221">
                  <c:v>21-dic-2020</c:v>
                </c:pt>
                <c:pt idx="222">
                  <c:v>21-dic-2020</c:v>
                </c:pt>
                <c:pt idx="223">
                  <c:v>23-dic-2020</c:v>
                </c:pt>
                <c:pt idx="224">
                  <c:v>23-dic-2020</c:v>
                </c:pt>
                <c:pt idx="225">
                  <c:v>23-dic-2020</c:v>
                </c:pt>
                <c:pt idx="226">
                  <c:v>24-dic-2020</c:v>
                </c:pt>
                <c:pt idx="227">
                  <c:v>24-dic-2020</c:v>
                </c:pt>
                <c:pt idx="228">
                  <c:v>26-dic-2020</c:v>
                </c:pt>
                <c:pt idx="229">
                  <c:v>28-dic-2020</c:v>
                </c:pt>
                <c:pt idx="230">
                  <c:v>30-dic-2020</c:v>
                </c:pt>
                <c:pt idx="231">
                  <c:v>30-dic-2020</c:v>
                </c:pt>
                <c:pt idx="232">
                  <c:v>30-dic-2020</c:v>
                </c:pt>
                <c:pt idx="233">
                  <c:v>31-dic-2020</c:v>
                </c:pt>
                <c:pt idx="234">
                  <c:v>31-dic-2020</c:v>
                </c:pt>
                <c:pt idx="235">
                  <c:v>2-gen-2021 </c:v>
                </c:pt>
                <c:pt idx="236">
                  <c:v>4-gen-2021 </c:v>
                </c:pt>
                <c:pt idx="237">
                  <c:v>4-gen-2021 </c:v>
                </c:pt>
                <c:pt idx="238">
                  <c:v>4-gen-2021 </c:v>
                </c:pt>
                <c:pt idx="239">
                  <c:v>4-gen-2021 </c:v>
                </c:pt>
                <c:pt idx="240">
                  <c:v>4-gen-2021 </c:v>
                </c:pt>
                <c:pt idx="241">
                  <c:v>5-gen-2021 </c:v>
                </c:pt>
                <c:pt idx="242">
                  <c:v>5-gen-2021 </c:v>
                </c:pt>
                <c:pt idx="243">
                  <c:v>5-gen-2021 </c:v>
                </c:pt>
                <c:pt idx="244">
                  <c:v>5-gen-2021 </c:v>
                </c:pt>
                <c:pt idx="245">
                  <c:v>5-gen-2021 </c:v>
                </c:pt>
                <c:pt idx="246">
                  <c:v>5-gen-2021 </c:v>
                </c:pt>
                <c:pt idx="247">
                  <c:v>5-gen-2021 </c:v>
                </c:pt>
                <c:pt idx="248">
                  <c:v>6-gen-2021 </c:v>
                </c:pt>
                <c:pt idx="249">
                  <c:v>6-gen-2021 </c:v>
                </c:pt>
                <c:pt idx="250">
                  <c:v>6-gen-2021 </c:v>
                </c:pt>
                <c:pt idx="251">
                  <c:v>6-gen-2021 </c:v>
                </c:pt>
                <c:pt idx="252">
                  <c:v>6-gen-2021 </c:v>
                </c:pt>
                <c:pt idx="253">
                  <c:v>11-gen-2021</c:v>
                </c:pt>
                <c:pt idx="254">
                  <c:v>12-gen-2021</c:v>
                </c:pt>
                <c:pt idx="255">
                  <c:v>13-gen-2021</c:v>
                </c:pt>
                <c:pt idx="256">
                  <c:v>14-gen-2021</c:v>
                </c:pt>
                <c:pt idx="257">
                  <c:v>15-gen-2021</c:v>
                </c:pt>
                <c:pt idx="258">
                  <c:v>15-gen-2021</c:v>
                </c:pt>
                <c:pt idx="259">
                  <c:v>18-gen-2021</c:v>
                </c:pt>
                <c:pt idx="260">
                  <c:v>19-gen-2021</c:v>
                </c:pt>
                <c:pt idx="261">
                  <c:v>19-gen-2021</c:v>
                </c:pt>
                <c:pt idx="262">
                  <c:v>21-gen-2021</c:v>
                </c:pt>
                <c:pt idx="263">
                  <c:v>21-gen-2021</c:v>
                </c:pt>
                <c:pt idx="264">
                  <c:v>21-gen-2021</c:v>
                </c:pt>
                <c:pt idx="265">
                  <c:v>22-gen-2021</c:v>
                </c:pt>
                <c:pt idx="266">
                  <c:v>25-gen-2021</c:v>
                </c:pt>
                <c:pt idx="267">
                  <c:v>26-gen-2021</c:v>
                </c:pt>
                <c:pt idx="268">
                  <c:v>26-gen-2021</c:v>
                </c:pt>
                <c:pt idx="269">
                  <c:v>27-gen-2021</c:v>
                </c:pt>
                <c:pt idx="270">
                  <c:v>27-gen-2021</c:v>
                </c:pt>
                <c:pt idx="271">
                  <c:v>27-gen-2021</c:v>
                </c:pt>
                <c:pt idx="272">
                  <c:v>28-gen-2021</c:v>
                </c:pt>
                <c:pt idx="273">
                  <c:v>28-gen-2021</c:v>
                </c:pt>
                <c:pt idx="274">
                  <c:v>29-gen-2021</c:v>
                </c:pt>
                <c:pt idx="275">
                  <c:v>30-gen-2021</c:v>
                </c:pt>
                <c:pt idx="276">
                  <c:v>1-feb-2021 </c:v>
                </c:pt>
                <c:pt idx="277">
                  <c:v>1-feb-2021 </c:v>
                </c:pt>
                <c:pt idx="278">
                  <c:v>3-feb-2021 </c:v>
                </c:pt>
                <c:pt idx="279">
                  <c:v>4-feb-2021 </c:v>
                </c:pt>
                <c:pt idx="280">
                  <c:v>4-feb-2021 </c:v>
                </c:pt>
                <c:pt idx="281">
                  <c:v>4-feb-2021 </c:v>
                </c:pt>
                <c:pt idx="282">
                  <c:v>4-feb-2021 </c:v>
                </c:pt>
                <c:pt idx="283">
                  <c:v>5-feb-2021 </c:v>
                </c:pt>
                <c:pt idx="284">
                  <c:v>10-feb-2021</c:v>
                </c:pt>
                <c:pt idx="285">
                  <c:v>10-feb-2021</c:v>
                </c:pt>
                <c:pt idx="286">
                  <c:v>10-feb-2021</c:v>
                </c:pt>
                <c:pt idx="287">
                  <c:v>11-feb-2021</c:v>
                </c:pt>
                <c:pt idx="288">
                  <c:v>11-feb-2021</c:v>
                </c:pt>
                <c:pt idx="289">
                  <c:v>12-feb-2021</c:v>
                </c:pt>
                <c:pt idx="290">
                  <c:v>12-feb-2021</c:v>
                </c:pt>
                <c:pt idx="291">
                  <c:v>12-feb-2021</c:v>
                </c:pt>
                <c:pt idx="292">
                  <c:v>15-feb-2021</c:v>
                </c:pt>
                <c:pt idx="293">
                  <c:v>16-feb-2021</c:v>
                </c:pt>
                <c:pt idx="294">
                  <c:v>16-feb-2021</c:v>
                </c:pt>
                <c:pt idx="295">
                  <c:v>17-feb-2021</c:v>
                </c:pt>
                <c:pt idx="296">
                  <c:v>17-feb-2021</c:v>
                </c:pt>
                <c:pt idx="297">
                  <c:v>17-feb-2021</c:v>
                </c:pt>
                <c:pt idx="298">
                  <c:v>18-feb-2021</c:v>
                </c:pt>
                <c:pt idx="299">
                  <c:v>18-feb-2021</c:v>
                </c:pt>
                <c:pt idx="300">
                  <c:v>23-feb-2021</c:v>
                </c:pt>
                <c:pt idx="301">
                  <c:v>23-feb-2021</c:v>
                </c:pt>
                <c:pt idx="302">
                  <c:v>23-feb-2021</c:v>
                </c:pt>
                <c:pt idx="303">
                  <c:v>23-feb-2021</c:v>
                </c:pt>
                <c:pt idx="304">
                  <c:v>23-feb-2021</c:v>
                </c:pt>
                <c:pt idx="305">
                  <c:v>1-mar-2021 </c:v>
                </c:pt>
                <c:pt idx="306">
                  <c:v>2-mar-2021 </c:v>
                </c:pt>
                <c:pt idx="307">
                  <c:v>3-mar-2021 </c:v>
                </c:pt>
                <c:pt idx="308">
                  <c:v>4-mar-2021 </c:v>
                </c:pt>
                <c:pt idx="309">
                  <c:v>9-mar-2021 </c:v>
                </c:pt>
                <c:pt idx="310">
                  <c:v>9-mar-2021 </c:v>
                </c:pt>
                <c:pt idx="311">
                  <c:v>9-mar-2021 </c:v>
                </c:pt>
                <c:pt idx="312">
                  <c:v>10-mar-2021</c:v>
                </c:pt>
                <c:pt idx="313">
                  <c:v>11-mar-2021</c:v>
                </c:pt>
                <c:pt idx="314">
                  <c:v>14-mar-2021</c:v>
                </c:pt>
                <c:pt idx="315">
                  <c:v>15-mar-2021</c:v>
                </c:pt>
                <c:pt idx="316">
                  <c:v>16-mar-2021</c:v>
                </c:pt>
                <c:pt idx="317">
                  <c:v>16-mar-2021</c:v>
                </c:pt>
                <c:pt idx="318">
                  <c:v>16-mar-2021</c:v>
                </c:pt>
                <c:pt idx="319">
                  <c:v>17-mar-2021</c:v>
                </c:pt>
                <c:pt idx="320">
                  <c:v>18-mar-2021</c:v>
                </c:pt>
                <c:pt idx="321">
                  <c:v>22-mar-2021</c:v>
                </c:pt>
                <c:pt idx="322">
                  <c:v>23-mar-2021</c:v>
                </c:pt>
                <c:pt idx="323">
                  <c:v>23-mar-2021</c:v>
                </c:pt>
                <c:pt idx="324">
                  <c:v>23-mar-2021</c:v>
                </c:pt>
                <c:pt idx="325">
                  <c:v>24-mar-2021</c:v>
                </c:pt>
                <c:pt idx="326">
                  <c:v>24-mar-2021</c:v>
                </c:pt>
                <c:pt idx="327">
                  <c:v>26-mar-2021</c:v>
                </c:pt>
                <c:pt idx="328">
                  <c:v>26-mar-2021</c:v>
                </c:pt>
                <c:pt idx="329">
                  <c:v>29-mar-2021</c:v>
                </c:pt>
                <c:pt idx="330">
                  <c:v>29-mar-2021</c:v>
                </c:pt>
                <c:pt idx="331">
                  <c:v>30-mar-2021</c:v>
                </c:pt>
                <c:pt idx="332">
                  <c:v>30-mar-2021</c:v>
                </c:pt>
                <c:pt idx="333">
                  <c:v>30-mar-2021</c:v>
                </c:pt>
                <c:pt idx="334">
                  <c:v>30-mar-2021</c:v>
                </c:pt>
                <c:pt idx="335">
                  <c:v>31-mar-2021</c:v>
                </c:pt>
                <c:pt idx="336">
                  <c:v>31-mar-2021</c:v>
                </c:pt>
                <c:pt idx="337">
                  <c:v>31-mar-2021</c:v>
                </c:pt>
                <c:pt idx="338">
                  <c:v>1-apr-2021 </c:v>
                </c:pt>
                <c:pt idx="339">
                  <c:v>3-apr-2021 </c:v>
                </c:pt>
                <c:pt idx="340">
                  <c:v>3-apr-2021 </c:v>
                </c:pt>
                <c:pt idx="341">
                  <c:v>5-apr-2021 </c:v>
                </c:pt>
                <c:pt idx="342">
                  <c:v>5-apr-2021 </c:v>
                </c:pt>
                <c:pt idx="343">
                  <c:v>6-apr-2021 </c:v>
                </c:pt>
                <c:pt idx="344">
                  <c:v>6-apr-2021 </c:v>
                </c:pt>
                <c:pt idx="345">
                  <c:v>6-apr-2021 </c:v>
                </c:pt>
                <c:pt idx="346">
                  <c:v>6-apr-2021 </c:v>
                </c:pt>
                <c:pt idx="347">
                  <c:v>6-apr-2021 </c:v>
                </c:pt>
                <c:pt idx="348">
                  <c:v>7-apr-2021 </c:v>
                </c:pt>
                <c:pt idx="349">
                  <c:v>7-apr-2021 </c:v>
                </c:pt>
                <c:pt idx="350">
                  <c:v>8-apr-2021 </c:v>
                </c:pt>
                <c:pt idx="351">
                  <c:v>12-apr-2021</c:v>
                </c:pt>
                <c:pt idx="352">
                  <c:v>13-apr-2021</c:v>
                </c:pt>
                <c:pt idx="353">
                  <c:v>13-apr-2021</c:v>
                </c:pt>
                <c:pt idx="354">
                  <c:v>14-apr-2021</c:v>
                </c:pt>
                <c:pt idx="355">
                  <c:v>14-apr-2021</c:v>
                </c:pt>
                <c:pt idx="356">
                  <c:v>15-apr-2021</c:v>
                </c:pt>
                <c:pt idx="357">
                  <c:v>16-apr-2021</c:v>
                </c:pt>
                <c:pt idx="358">
                  <c:v>16-apr-2021</c:v>
                </c:pt>
                <c:pt idx="359">
                  <c:v>16-apr-2021</c:v>
                </c:pt>
                <c:pt idx="360">
                  <c:v>16-apr-2021</c:v>
                </c:pt>
                <c:pt idx="361">
                  <c:v>16-apr-2021</c:v>
                </c:pt>
                <c:pt idx="362">
                  <c:v>19-apr-2021</c:v>
                </c:pt>
                <c:pt idx="363">
                  <c:v>20-apr-2021</c:v>
                </c:pt>
                <c:pt idx="364">
                  <c:v>20-apr-2021</c:v>
                </c:pt>
                <c:pt idx="365">
                  <c:v>20-apr-2021</c:v>
                </c:pt>
                <c:pt idx="366">
                  <c:v>21-apr-2021</c:v>
                </c:pt>
                <c:pt idx="367">
                  <c:v>22-apr-2021</c:v>
                </c:pt>
                <c:pt idx="368">
                  <c:v>23-apr-2021</c:v>
                </c:pt>
                <c:pt idx="369">
                  <c:v>24-apr-2021</c:v>
                </c:pt>
                <c:pt idx="370">
                  <c:v>26-apr-2021</c:v>
                </c:pt>
                <c:pt idx="371">
                  <c:v>26-apr-2021</c:v>
                </c:pt>
                <c:pt idx="372">
                  <c:v>26-apr-2021</c:v>
                </c:pt>
                <c:pt idx="373">
                  <c:v>27-apr-2021</c:v>
                </c:pt>
                <c:pt idx="374">
                  <c:v>27-apr-2021</c:v>
                </c:pt>
                <c:pt idx="375">
                  <c:v>27-apr-2021</c:v>
                </c:pt>
                <c:pt idx="376">
                  <c:v>28-apr-2021</c:v>
                </c:pt>
                <c:pt idx="377">
                  <c:v>29-apr-2021</c:v>
                </c:pt>
                <c:pt idx="378">
                  <c:v>29-apr-2021</c:v>
                </c:pt>
                <c:pt idx="379">
                  <c:v>3-mag-2021 </c:v>
                </c:pt>
                <c:pt idx="380">
                  <c:v>3-mag-2021 </c:v>
                </c:pt>
                <c:pt idx="381">
                  <c:v>4-mag-2021 </c:v>
                </c:pt>
                <c:pt idx="382">
                  <c:v>4-mag-2021 </c:v>
                </c:pt>
                <c:pt idx="383">
                  <c:v>4-mag-2021 </c:v>
                </c:pt>
                <c:pt idx="384">
                  <c:v>6-mag-2021 </c:v>
                </c:pt>
                <c:pt idx="385">
                  <c:v>6-mag-2021 </c:v>
                </c:pt>
                <c:pt idx="386">
                  <c:v>7-mag-2021 </c:v>
                </c:pt>
                <c:pt idx="387">
                  <c:v>10-mag-2021</c:v>
                </c:pt>
                <c:pt idx="388">
                  <c:v>10-mag-2021</c:v>
                </c:pt>
                <c:pt idx="389">
                  <c:v>11-mag-2021</c:v>
                </c:pt>
                <c:pt idx="390">
                  <c:v>11-mag-2021</c:v>
                </c:pt>
                <c:pt idx="391">
                  <c:v>12-mag-2021</c:v>
                </c:pt>
                <c:pt idx="392">
                  <c:v>13-mag-2021</c:v>
                </c:pt>
                <c:pt idx="393">
                  <c:v>13-mag-2021</c:v>
                </c:pt>
                <c:pt idx="394">
                  <c:v>13-mag-2021</c:v>
                </c:pt>
              </c:strCache>
            </c:strRef>
          </c:cat>
          <c:val>
            <c:numRef>
              <c:f>'Grafico lineare'!$B$4:$B$396</c:f>
              <c:numCache>
                <c:formatCode>"€"\ #,##0.00;[Red]\-"€"\ #,##0.00</c:formatCode>
                <c:ptCount val="393"/>
                <c:pt idx="0">
                  <c:v>10</c:v>
                </c:pt>
                <c:pt idx="1">
                  <c:v>19.05</c:v>
                </c:pt>
                <c:pt idx="2">
                  <c:v>29.05</c:v>
                </c:pt>
                <c:pt idx="3">
                  <c:v>39.049999999999997</c:v>
                </c:pt>
                <c:pt idx="4">
                  <c:v>19.049999999999997</c:v>
                </c:pt>
                <c:pt idx="5">
                  <c:v>54.05</c:v>
                </c:pt>
                <c:pt idx="6">
                  <c:v>64.05</c:v>
                </c:pt>
                <c:pt idx="7">
                  <c:v>44.05</c:v>
                </c:pt>
                <c:pt idx="8">
                  <c:v>54.05</c:v>
                </c:pt>
                <c:pt idx="9">
                  <c:v>34.049999999999997</c:v>
                </c:pt>
                <c:pt idx="10">
                  <c:v>49.05</c:v>
                </c:pt>
                <c:pt idx="11">
                  <c:v>29.049999999999997</c:v>
                </c:pt>
                <c:pt idx="12">
                  <c:v>39.049999999999997</c:v>
                </c:pt>
                <c:pt idx="13">
                  <c:v>54.05</c:v>
                </c:pt>
                <c:pt idx="14">
                  <c:v>74.05</c:v>
                </c:pt>
                <c:pt idx="15">
                  <c:v>84.05</c:v>
                </c:pt>
                <c:pt idx="16">
                  <c:v>99.05</c:v>
                </c:pt>
                <c:pt idx="17">
                  <c:v>109.05</c:v>
                </c:pt>
                <c:pt idx="18">
                  <c:v>139.05000000000001</c:v>
                </c:pt>
                <c:pt idx="19">
                  <c:v>154.05000000000001</c:v>
                </c:pt>
                <c:pt idx="20">
                  <c:v>169.05</c:v>
                </c:pt>
                <c:pt idx="21">
                  <c:v>199.05</c:v>
                </c:pt>
                <c:pt idx="22">
                  <c:v>209.05</c:v>
                </c:pt>
                <c:pt idx="23">
                  <c:v>224.05</c:v>
                </c:pt>
                <c:pt idx="24">
                  <c:v>234.05</c:v>
                </c:pt>
                <c:pt idx="25">
                  <c:v>219.05</c:v>
                </c:pt>
                <c:pt idx="26">
                  <c:v>234.05</c:v>
                </c:pt>
                <c:pt idx="27">
                  <c:v>244.05</c:v>
                </c:pt>
                <c:pt idx="28">
                  <c:v>264.05</c:v>
                </c:pt>
                <c:pt idx="29">
                  <c:v>294.05</c:v>
                </c:pt>
                <c:pt idx="30">
                  <c:v>304.05</c:v>
                </c:pt>
                <c:pt idx="31">
                  <c:v>314.05</c:v>
                </c:pt>
                <c:pt idx="32">
                  <c:v>294.05</c:v>
                </c:pt>
                <c:pt idx="33">
                  <c:v>324.05</c:v>
                </c:pt>
                <c:pt idx="34">
                  <c:v>344.05</c:v>
                </c:pt>
                <c:pt idx="35">
                  <c:v>358.95</c:v>
                </c:pt>
                <c:pt idx="36">
                  <c:v>338.95</c:v>
                </c:pt>
                <c:pt idx="37">
                  <c:v>348.95</c:v>
                </c:pt>
                <c:pt idx="38">
                  <c:v>328.95</c:v>
                </c:pt>
                <c:pt idx="39">
                  <c:v>393.95</c:v>
                </c:pt>
                <c:pt idx="40">
                  <c:v>403.95</c:v>
                </c:pt>
                <c:pt idx="41">
                  <c:v>383.95</c:v>
                </c:pt>
                <c:pt idx="42">
                  <c:v>393.95</c:v>
                </c:pt>
                <c:pt idx="43">
                  <c:v>373.95</c:v>
                </c:pt>
                <c:pt idx="44">
                  <c:v>381.45</c:v>
                </c:pt>
                <c:pt idx="45">
                  <c:v>361.45</c:v>
                </c:pt>
                <c:pt idx="46">
                  <c:v>346.45</c:v>
                </c:pt>
                <c:pt idx="47">
                  <c:v>361.45</c:v>
                </c:pt>
                <c:pt idx="48">
                  <c:v>371.45</c:v>
                </c:pt>
                <c:pt idx="49">
                  <c:v>381.45</c:v>
                </c:pt>
                <c:pt idx="50">
                  <c:v>391.45</c:v>
                </c:pt>
                <c:pt idx="51">
                  <c:v>401.45</c:v>
                </c:pt>
                <c:pt idx="52">
                  <c:v>381.45</c:v>
                </c:pt>
                <c:pt idx="53">
                  <c:v>391.45</c:v>
                </c:pt>
                <c:pt idx="54">
                  <c:v>401.45</c:v>
                </c:pt>
                <c:pt idx="55">
                  <c:v>381.45</c:v>
                </c:pt>
                <c:pt idx="56">
                  <c:v>401.45</c:v>
                </c:pt>
                <c:pt idx="57">
                  <c:v>411.45</c:v>
                </c:pt>
                <c:pt idx="58">
                  <c:v>396.45</c:v>
                </c:pt>
                <c:pt idx="59">
                  <c:v>406.45</c:v>
                </c:pt>
                <c:pt idx="60">
                  <c:v>391.45</c:v>
                </c:pt>
                <c:pt idx="61">
                  <c:v>406.45</c:v>
                </c:pt>
                <c:pt idx="62">
                  <c:v>421.45</c:v>
                </c:pt>
                <c:pt idx="63">
                  <c:v>436.45</c:v>
                </c:pt>
                <c:pt idx="64">
                  <c:v>416.45</c:v>
                </c:pt>
                <c:pt idx="65">
                  <c:v>396.45</c:v>
                </c:pt>
                <c:pt idx="66">
                  <c:v>406.45</c:v>
                </c:pt>
                <c:pt idx="67">
                  <c:v>386.45</c:v>
                </c:pt>
                <c:pt idx="68">
                  <c:v>366.45</c:v>
                </c:pt>
                <c:pt idx="69">
                  <c:v>346.45</c:v>
                </c:pt>
                <c:pt idx="70">
                  <c:v>356.45</c:v>
                </c:pt>
                <c:pt idx="71">
                  <c:v>363.95</c:v>
                </c:pt>
                <c:pt idx="72">
                  <c:v>373.95</c:v>
                </c:pt>
                <c:pt idx="73">
                  <c:v>388.95</c:v>
                </c:pt>
                <c:pt idx="74">
                  <c:v>368.95</c:v>
                </c:pt>
                <c:pt idx="75">
                  <c:v>388.95</c:v>
                </c:pt>
                <c:pt idx="76">
                  <c:v>398.95</c:v>
                </c:pt>
                <c:pt idx="77">
                  <c:v>408.95</c:v>
                </c:pt>
                <c:pt idx="78">
                  <c:v>418.95</c:v>
                </c:pt>
                <c:pt idx="79">
                  <c:v>428.95</c:v>
                </c:pt>
                <c:pt idx="80">
                  <c:v>448.95</c:v>
                </c:pt>
                <c:pt idx="81">
                  <c:v>471.45</c:v>
                </c:pt>
                <c:pt idx="82">
                  <c:v>491.45</c:v>
                </c:pt>
                <c:pt idx="83">
                  <c:v>506.45</c:v>
                </c:pt>
                <c:pt idx="84">
                  <c:v>516.45000000000005</c:v>
                </c:pt>
                <c:pt idx="85">
                  <c:v>526.45000000000005</c:v>
                </c:pt>
                <c:pt idx="86">
                  <c:v>536.25</c:v>
                </c:pt>
                <c:pt idx="87">
                  <c:v>516.25</c:v>
                </c:pt>
                <c:pt idx="88">
                  <c:v>496.25</c:v>
                </c:pt>
                <c:pt idx="89">
                  <c:v>476.25</c:v>
                </c:pt>
                <c:pt idx="90">
                  <c:v>491.25</c:v>
                </c:pt>
                <c:pt idx="91">
                  <c:v>511.25</c:v>
                </c:pt>
                <c:pt idx="92">
                  <c:v>521.25</c:v>
                </c:pt>
                <c:pt idx="93">
                  <c:v>556.25</c:v>
                </c:pt>
                <c:pt idx="94">
                  <c:v>606.25</c:v>
                </c:pt>
                <c:pt idx="95">
                  <c:v>656.25</c:v>
                </c:pt>
                <c:pt idx="96">
                  <c:v>671.25</c:v>
                </c:pt>
                <c:pt idx="97">
                  <c:v>721.25</c:v>
                </c:pt>
                <c:pt idx="98">
                  <c:v>701.25</c:v>
                </c:pt>
                <c:pt idx="99">
                  <c:v>708.75</c:v>
                </c:pt>
                <c:pt idx="100">
                  <c:v>720</c:v>
                </c:pt>
                <c:pt idx="101">
                  <c:v>730</c:v>
                </c:pt>
                <c:pt idx="102">
                  <c:v>710</c:v>
                </c:pt>
                <c:pt idx="103">
                  <c:v>725</c:v>
                </c:pt>
                <c:pt idx="104">
                  <c:v>710</c:v>
                </c:pt>
                <c:pt idx="105">
                  <c:v>690</c:v>
                </c:pt>
                <c:pt idx="106">
                  <c:v>670</c:v>
                </c:pt>
                <c:pt idx="107">
                  <c:v>680</c:v>
                </c:pt>
                <c:pt idx="108">
                  <c:v>690</c:v>
                </c:pt>
                <c:pt idx="109">
                  <c:v>705</c:v>
                </c:pt>
                <c:pt idx="110">
                  <c:v>715</c:v>
                </c:pt>
                <c:pt idx="111">
                  <c:v>735</c:v>
                </c:pt>
                <c:pt idx="112">
                  <c:v>750</c:v>
                </c:pt>
                <c:pt idx="113">
                  <c:v>765</c:v>
                </c:pt>
                <c:pt idx="114">
                  <c:v>776.25</c:v>
                </c:pt>
                <c:pt idx="115">
                  <c:v>786.25</c:v>
                </c:pt>
                <c:pt idx="116">
                  <c:v>766.25</c:v>
                </c:pt>
                <c:pt idx="117">
                  <c:v>746.25</c:v>
                </c:pt>
                <c:pt idx="118">
                  <c:v>726.25</c:v>
                </c:pt>
                <c:pt idx="119">
                  <c:v>736.25</c:v>
                </c:pt>
                <c:pt idx="120">
                  <c:v>746.25</c:v>
                </c:pt>
                <c:pt idx="121">
                  <c:v>756.25</c:v>
                </c:pt>
                <c:pt idx="122">
                  <c:v>731.25</c:v>
                </c:pt>
                <c:pt idx="123">
                  <c:v>741.25</c:v>
                </c:pt>
                <c:pt idx="124">
                  <c:v>751.25</c:v>
                </c:pt>
                <c:pt idx="125">
                  <c:v>761.25</c:v>
                </c:pt>
                <c:pt idx="126">
                  <c:v>771.25</c:v>
                </c:pt>
                <c:pt idx="127">
                  <c:v>786.25</c:v>
                </c:pt>
                <c:pt idx="128">
                  <c:v>796.25</c:v>
                </c:pt>
                <c:pt idx="129">
                  <c:v>811.15</c:v>
                </c:pt>
                <c:pt idx="130">
                  <c:v>833.65</c:v>
                </c:pt>
                <c:pt idx="131">
                  <c:v>818.65</c:v>
                </c:pt>
                <c:pt idx="132">
                  <c:v>848.65</c:v>
                </c:pt>
                <c:pt idx="133">
                  <c:v>858.65</c:v>
                </c:pt>
                <c:pt idx="134">
                  <c:v>868.65</c:v>
                </c:pt>
                <c:pt idx="135">
                  <c:v>878.65</c:v>
                </c:pt>
                <c:pt idx="136">
                  <c:v>888.65</c:v>
                </c:pt>
                <c:pt idx="137">
                  <c:v>873.65</c:v>
                </c:pt>
                <c:pt idx="138">
                  <c:v>883.65</c:v>
                </c:pt>
                <c:pt idx="139">
                  <c:v>863.65</c:v>
                </c:pt>
                <c:pt idx="140">
                  <c:v>843.65</c:v>
                </c:pt>
                <c:pt idx="141">
                  <c:v>853.55</c:v>
                </c:pt>
                <c:pt idx="142">
                  <c:v>863.55</c:v>
                </c:pt>
                <c:pt idx="143">
                  <c:v>873.55</c:v>
                </c:pt>
                <c:pt idx="144">
                  <c:v>893.55</c:v>
                </c:pt>
                <c:pt idx="145">
                  <c:v>903.55</c:v>
                </c:pt>
                <c:pt idx="146">
                  <c:v>913.55</c:v>
                </c:pt>
                <c:pt idx="147">
                  <c:v>978.55</c:v>
                </c:pt>
                <c:pt idx="148">
                  <c:v>998.55</c:v>
                </c:pt>
                <c:pt idx="149">
                  <c:v>983.55</c:v>
                </c:pt>
                <c:pt idx="150">
                  <c:v>998.55</c:v>
                </c:pt>
                <c:pt idx="151">
                  <c:v>1008.55</c:v>
                </c:pt>
                <c:pt idx="152">
                  <c:v>1028.55</c:v>
                </c:pt>
                <c:pt idx="153">
                  <c:v>1038.55</c:v>
                </c:pt>
                <c:pt idx="154">
                  <c:v>1018.55</c:v>
                </c:pt>
                <c:pt idx="155">
                  <c:v>1033.55</c:v>
                </c:pt>
                <c:pt idx="156">
                  <c:v>1043.55</c:v>
                </c:pt>
                <c:pt idx="157">
                  <c:v>1063.55</c:v>
                </c:pt>
                <c:pt idx="158">
                  <c:v>1043.55</c:v>
                </c:pt>
                <c:pt idx="159">
                  <c:v>1053.55</c:v>
                </c:pt>
                <c:pt idx="160">
                  <c:v>1063.55</c:v>
                </c:pt>
                <c:pt idx="161">
                  <c:v>1078.55</c:v>
                </c:pt>
                <c:pt idx="162">
                  <c:v>1088.55</c:v>
                </c:pt>
                <c:pt idx="163">
                  <c:v>1098.55</c:v>
                </c:pt>
                <c:pt idx="164">
                  <c:v>1113.55</c:v>
                </c:pt>
                <c:pt idx="165">
                  <c:v>1123.55</c:v>
                </c:pt>
                <c:pt idx="166">
                  <c:v>1148.55</c:v>
                </c:pt>
                <c:pt idx="167">
                  <c:v>1158.55</c:v>
                </c:pt>
                <c:pt idx="168">
                  <c:v>1138.55</c:v>
                </c:pt>
                <c:pt idx="169">
                  <c:v>1148.55</c:v>
                </c:pt>
                <c:pt idx="170">
                  <c:v>1123.55</c:v>
                </c:pt>
                <c:pt idx="171">
                  <c:v>1143.55</c:v>
                </c:pt>
                <c:pt idx="172">
                  <c:v>1128.55</c:v>
                </c:pt>
                <c:pt idx="173">
                  <c:v>1138.55</c:v>
                </c:pt>
                <c:pt idx="174">
                  <c:v>1153.55</c:v>
                </c:pt>
                <c:pt idx="175">
                  <c:v>1168.55</c:v>
                </c:pt>
                <c:pt idx="176">
                  <c:v>1188.55</c:v>
                </c:pt>
                <c:pt idx="177">
                  <c:v>1173.55</c:v>
                </c:pt>
                <c:pt idx="178">
                  <c:v>1183.55</c:v>
                </c:pt>
                <c:pt idx="179">
                  <c:v>1193.55</c:v>
                </c:pt>
                <c:pt idx="180">
                  <c:v>1213.55</c:v>
                </c:pt>
                <c:pt idx="181">
                  <c:v>1223.55</c:v>
                </c:pt>
                <c:pt idx="182">
                  <c:v>1243.55</c:v>
                </c:pt>
                <c:pt idx="183">
                  <c:v>1223.55</c:v>
                </c:pt>
                <c:pt idx="184">
                  <c:v>1238.55</c:v>
                </c:pt>
                <c:pt idx="185">
                  <c:v>1218.55</c:v>
                </c:pt>
                <c:pt idx="186">
                  <c:v>1233.55</c:v>
                </c:pt>
                <c:pt idx="187">
                  <c:v>1243.55</c:v>
                </c:pt>
                <c:pt idx="188">
                  <c:v>1253.55</c:v>
                </c:pt>
                <c:pt idx="189">
                  <c:v>1263.55</c:v>
                </c:pt>
                <c:pt idx="190">
                  <c:v>1273.55</c:v>
                </c:pt>
                <c:pt idx="191">
                  <c:v>1258.55</c:v>
                </c:pt>
                <c:pt idx="192">
                  <c:v>1238.55</c:v>
                </c:pt>
                <c:pt idx="193">
                  <c:v>1248.55</c:v>
                </c:pt>
                <c:pt idx="194">
                  <c:v>1258.55</c:v>
                </c:pt>
                <c:pt idx="195">
                  <c:v>1278.55</c:v>
                </c:pt>
                <c:pt idx="196">
                  <c:v>1288.55</c:v>
                </c:pt>
                <c:pt idx="197">
                  <c:v>1298.55</c:v>
                </c:pt>
                <c:pt idx="198">
                  <c:v>1313.55</c:v>
                </c:pt>
                <c:pt idx="199">
                  <c:v>1328.55</c:v>
                </c:pt>
                <c:pt idx="200">
                  <c:v>1343.55</c:v>
                </c:pt>
                <c:pt idx="201">
                  <c:v>1323.55</c:v>
                </c:pt>
                <c:pt idx="202">
                  <c:v>1331.05</c:v>
                </c:pt>
                <c:pt idx="203">
                  <c:v>1346.05</c:v>
                </c:pt>
                <c:pt idx="204">
                  <c:v>1331.05</c:v>
                </c:pt>
                <c:pt idx="205">
                  <c:v>1316.05</c:v>
                </c:pt>
                <c:pt idx="206">
                  <c:v>1301.05</c:v>
                </c:pt>
                <c:pt idx="207">
                  <c:v>1311.05</c:v>
                </c:pt>
                <c:pt idx="208">
                  <c:v>1331.05</c:v>
                </c:pt>
                <c:pt idx="209">
                  <c:v>1341.05</c:v>
                </c:pt>
                <c:pt idx="210">
                  <c:v>1351.05</c:v>
                </c:pt>
                <c:pt idx="211">
                  <c:v>1361.05</c:v>
                </c:pt>
                <c:pt idx="212">
                  <c:v>1371.05</c:v>
                </c:pt>
                <c:pt idx="213">
                  <c:v>1356.05</c:v>
                </c:pt>
                <c:pt idx="214">
                  <c:v>1366.05</c:v>
                </c:pt>
                <c:pt idx="215">
                  <c:v>1346.05</c:v>
                </c:pt>
                <c:pt idx="216">
                  <c:v>1356.05</c:v>
                </c:pt>
                <c:pt idx="217">
                  <c:v>1336.05</c:v>
                </c:pt>
                <c:pt idx="218">
                  <c:v>1346.05</c:v>
                </c:pt>
                <c:pt idx="219">
                  <c:v>1426.05</c:v>
                </c:pt>
                <c:pt idx="220">
                  <c:v>1476.05</c:v>
                </c:pt>
                <c:pt idx="221">
                  <c:v>1486.05</c:v>
                </c:pt>
                <c:pt idx="222">
                  <c:v>1496.05</c:v>
                </c:pt>
                <c:pt idx="223">
                  <c:v>1516.05</c:v>
                </c:pt>
                <c:pt idx="224">
                  <c:v>1536.05</c:v>
                </c:pt>
                <c:pt idx="225">
                  <c:v>1551.05</c:v>
                </c:pt>
                <c:pt idx="226">
                  <c:v>1561.05</c:v>
                </c:pt>
                <c:pt idx="227">
                  <c:v>1571.05</c:v>
                </c:pt>
                <c:pt idx="228">
                  <c:v>1581.05</c:v>
                </c:pt>
                <c:pt idx="229">
                  <c:v>1591.05</c:v>
                </c:pt>
                <c:pt idx="230">
                  <c:v>1576.05</c:v>
                </c:pt>
                <c:pt idx="231">
                  <c:v>1586.05</c:v>
                </c:pt>
                <c:pt idx="232">
                  <c:v>1597.3</c:v>
                </c:pt>
                <c:pt idx="233">
                  <c:v>1607.3</c:v>
                </c:pt>
                <c:pt idx="234">
                  <c:v>1587.3</c:v>
                </c:pt>
                <c:pt idx="235">
                  <c:v>1567.3</c:v>
                </c:pt>
                <c:pt idx="236">
                  <c:v>1577.3</c:v>
                </c:pt>
                <c:pt idx="237">
                  <c:v>1587.3</c:v>
                </c:pt>
                <c:pt idx="238">
                  <c:v>1567.3</c:v>
                </c:pt>
                <c:pt idx="239">
                  <c:v>1577.3</c:v>
                </c:pt>
                <c:pt idx="240">
                  <c:v>1587.3</c:v>
                </c:pt>
                <c:pt idx="241">
                  <c:v>1597.3</c:v>
                </c:pt>
                <c:pt idx="242">
                  <c:v>1607.3</c:v>
                </c:pt>
                <c:pt idx="243">
                  <c:v>1587.3</c:v>
                </c:pt>
                <c:pt idx="244">
                  <c:v>1597.3</c:v>
                </c:pt>
                <c:pt idx="245">
                  <c:v>1577.3</c:v>
                </c:pt>
                <c:pt idx="246">
                  <c:v>1557.3</c:v>
                </c:pt>
                <c:pt idx="247">
                  <c:v>1567.3</c:v>
                </c:pt>
                <c:pt idx="248">
                  <c:v>1552.3</c:v>
                </c:pt>
                <c:pt idx="249">
                  <c:v>1562.3</c:v>
                </c:pt>
                <c:pt idx="250">
                  <c:v>1569.8</c:v>
                </c:pt>
                <c:pt idx="251">
                  <c:v>1579.8</c:v>
                </c:pt>
                <c:pt idx="252">
                  <c:v>1589.8</c:v>
                </c:pt>
                <c:pt idx="253">
                  <c:v>1599.8</c:v>
                </c:pt>
                <c:pt idx="254">
                  <c:v>1619.8</c:v>
                </c:pt>
                <c:pt idx="255">
                  <c:v>1629.8</c:v>
                </c:pt>
                <c:pt idx="256">
                  <c:v>1609.8</c:v>
                </c:pt>
                <c:pt idx="257">
                  <c:v>1619.8</c:v>
                </c:pt>
                <c:pt idx="258">
                  <c:v>1629.8</c:v>
                </c:pt>
                <c:pt idx="259">
                  <c:v>1639.8</c:v>
                </c:pt>
                <c:pt idx="260">
                  <c:v>1624.8</c:v>
                </c:pt>
                <c:pt idx="261">
                  <c:v>1639.8</c:v>
                </c:pt>
                <c:pt idx="262">
                  <c:v>1649.8</c:v>
                </c:pt>
                <c:pt idx="263">
                  <c:v>1659.8</c:v>
                </c:pt>
                <c:pt idx="264">
                  <c:v>1669.8</c:v>
                </c:pt>
                <c:pt idx="265">
                  <c:v>1654.8</c:v>
                </c:pt>
                <c:pt idx="266">
                  <c:v>1669.8</c:v>
                </c:pt>
                <c:pt idx="267">
                  <c:v>1679.8</c:v>
                </c:pt>
                <c:pt idx="268">
                  <c:v>1694.8</c:v>
                </c:pt>
                <c:pt idx="269">
                  <c:v>1704.8</c:v>
                </c:pt>
                <c:pt idx="270">
                  <c:v>1684.8</c:v>
                </c:pt>
                <c:pt idx="271">
                  <c:v>1694.8</c:v>
                </c:pt>
                <c:pt idx="272">
                  <c:v>1679.8</c:v>
                </c:pt>
                <c:pt idx="273">
                  <c:v>1664.8</c:v>
                </c:pt>
                <c:pt idx="274">
                  <c:v>1679.8</c:v>
                </c:pt>
                <c:pt idx="275">
                  <c:v>1664.8</c:v>
                </c:pt>
                <c:pt idx="276">
                  <c:v>1674.8</c:v>
                </c:pt>
                <c:pt idx="277">
                  <c:v>1694.8</c:v>
                </c:pt>
                <c:pt idx="278">
                  <c:v>1724.8</c:v>
                </c:pt>
                <c:pt idx="279">
                  <c:v>1734.8</c:v>
                </c:pt>
                <c:pt idx="280">
                  <c:v>1744.7</c:v>
                </c:pt>
                <c:pt idx="281">
                  <c:v>1754.7</c:v>
                </c:pt>
                <c:pt idx="282">
                  <c:v>1769.7</c:v>
                </c:pt>
                <c:pt idx="283">
                  <c:v>1779.7</c:v>
                </c:pt>
                <c:pt idx="284">
                  <c:v>1759.7</c:v>
                </c:pt>
                <c:pt idx="285">
                  <c:v>1769.7</c:v>
                </c:pt>
                <c:pt idx="286">
                  <c:v>1779.7</c:v>
                </c:pt>
                <c:pt idx="287">
                  <c:v>1839.7</c:v>
                </c:pt>
                <c:pt idx="288">
                  <c:v>1849.7</c:v>
                </c:pt>
                <c:pt idx="289">
                  <c:v>1829.7</c:v>
                </c:pt>
                <c:pt idx="290">
                  <c:v>1859.7</c:v>
                </c:pt>
                <c:pt idx="291">
                  <c:v>1869.7</c:v>
                </c:pt>
                <c:pt idx="292">
                  <c:v>1879.3</c:v>
                </c:pt>
                <c:pt idx="293">
                  <c:v>1889.3</c:v>
                </c:pt>
                <c:pt idx="294">
                  <c:v>1899.3</c:v>
                </c:pt>
                <c:pt idx="295">
                  <c:v>1909.3</c:v>
                </c:pt>
                <c:pt idx="296">
                  <c:v>1929.3</c:v>
                </c:pt>
                <c:pt idx="297">
                  <c:v>1939.3</c:v>
                </c:pt>
                <c:pt idx="298">
                  <c:v>1949.3</c:v>
                </c:pt>
                <c:pt idx="299">
                  <c:v>2009.3</c:v>
                </c:pt>
                <c:pt idx="300">
                  <c:v>1989.3</c:v>
                </c:pt>
                <c:pt idx="301">
                  <c:v>1999.3</c:v>
                </c:pt>
                <c:pt idx="302">
                  <c:v>2014.3</c:v>
                </c:pt>
                <c:pt idx="303">
                  <c:v>2024.3</c:v>
                </c:pt>
                <c:pt idx="304">
                  <c:v>2034.3</c:v>
                </c:pt>
                <c:pt idx="305">
                  <c:v>2044.25</c:v>
                </c:pt>
                <c:pt idx="306">
                  <c:v>2024.25</c:v>
                </c:pt>
                <c:pt idx="307">
                  <c:v>2034.25</c:v>
                </c:pt>
                <c:pt idx="308">
                  <c:v>2044.25</c:v>
                </c:pt>
                <c:pt idx="309">
                  <c:v>2054.25</c:v>
                </c:pt>
                <c:pt idx="310">
                  <c:v>2064.25</c:v>
                </c:pt>
                <c:pt idx="311">
                  <c:v>2074.25</c:v>
                </c:pt>
                <c:pt idx="312">
                  <c:v>2084.25</c:v>
                </c:pt>
                <c:pt idx="313">
                  <c:v>2064.25</c:v>
                </c:pt>
                <c:pt idx="314">
                  <c:v>2074.25</c:v>
                </c:pt>
                <c:pt idx="315">
                  <c:v>2084.25</c:v>
                </c:pt>
                <c:pt idx="316">
                  <c:v>2091.75</c:v>
                </c:pt>
                <c:pt idx="317">
                  <c:v>2101.75</c:v>
                </c:pt>
                <c:pt idx="318">
                  <c:v>2109.25</c:v>
                </c:pt>
                <c:pt idx="319">
                  <c:v>2089.25</c:v>
                </c:pt>
                <c:pt idx="320">
                  <c:v>2104.25</c:v>
                </c:pt>
                <c:pt idx="321">
                  <c:v>2084.25</c:v>
                </c:pt>
                <c:pt idx="322">
                  <c:v>2094.25</c:v>
                </c:pt>
                <c:pt idx="323">
                  <c:v>2124.25</c:v>
                </c:pt>
                <c:pt idx="324">
                  <c:v>2104.25</c:v>
                </c:pt>
                <c:pt idx="325">
                  <c:v>2124.25</c:v>
                </c:pt>
                <c:pt idx="326">
                  <c:v>2134.25</c:v>
                </c:pt>
                <c:pt idx="327">
                  <c:v>2159.25</c:v>
                </c:pt>
                <c:pt idx="328">
                  <c:v>2169.25</c:v>
                </c:pt>
                <c:pt idx="329">
                  <c:v>2179.25</c:v>
                </c:pt>
                <c:pt idx="330">
                  <c:v>2194.25</c:v>
                </c:pt>
                <c:pt idx="331">
                  <c:v>2204.25</c:v>
                </c:pt>
                <c:pt idx="332">
                  <c:v>2219.25</c:v>
                </c:pt>
                <c:pt idx="333">
                  <c:v>2204.25</c:v>
                </c:pt>
                <c:pt idx="334">
                  <c:v>2214.25</c:v>
                </c:pt>
                <c:pt idx="335">
                  <c:v>2199.25</c:v>
                </c:pt>
                <c:pt idx="336">
                  <c:v>2209.25</c:v>
                </c:pt>
                <c:pt idx="337">
                  <c:v>2194.25</c:v>
                </c:pt>
                <c:pt idx="338">
                  <c:v>2179.25</c:v>
                </c:pt>
                <c:pt idx="339">
                  <c:v>2189.25</c:v>
                </c:pt>
                <c:pt idx="340">
                  <c:v>2199.25</c:v>
                </c:pt>
                <c:pt idx="341">
                  <c:v>2219.25</c:v>
                </c:pt>
                <c:pt idx="342">
                  <c:v>2229.25</c:v>
                </c:pt>
                <c:pt idx="343">
                  <c:v>2209.25</c:v>
                </c:pt>
                <c:pt idx="344">
                  <c:v>2189.25</c:v>
                </c:pt>
                <c:pt idx="345">
                  <c:v>2169.25</c:v>
                </c:pt>
                <c:pt idx="346">
                  <c:v>2149.25</c:v>
                </c:pt>
                <c:pt idx="347">
                  <c:v>2134.25</c:v>
                </c:pt>
                <c:pt idx="348">
                  <c:v>2144.25</c:v>
                </c:pt>
                <c:pt idx="349">
                  <c:v>2154.25</c:v>
                </c:pt>
                <c:pt idx="350">
                  <c:v>2169.25</c:v>
                </c:pt>
                <c:pt idx="351">
                  <c:v>2184.25</c:v>
                </c:pt>
                <c:pt idx="352">
                  <c:v>2196.35</c:v>
                </c:pt>
                <c:pt idx="353">
                  <c:v>2241.35</c:v>
                </c:pt>
                <c:pt idx="354">
                  <c:v>2221.35</c:v>
                </c:pt>
                <c:pt idx="355">
                  <c:v>2236.35</c:v>
                </c:pt>
                <c:pt idx="356">
                  <c:v>2251.35</c:v>
                </c:pt>
                <c:pt idx="357">
                  <c:v>2266.35</c:v>
                </c:pt>
                <c:pt idx="358">
                  <c:v>2276.35</c:v>
                </c:pt>
                <c:pt idx="359">
                  <c:v>2296.35</c:v>
                </c:pt>
                <c:pt idx="360">
                  <c:v>2306.35</c:v>
                </c:pt>
                <c:pt idx="361">
                  <c:v>2331.35</c:v>
                </c:pt>
                <c:pt idx="362">
                  <c:v>2346.35</c:v>
                </c:pt>
                <c:pt idx="363">
                  <c:v>2371.35</c:v>
                </c:pt>
                <c:pt idx="364">
                  <c:v>2381.35</c:v>
                </c:pt>
                <c:pt idx="365">
                  <c:v>2361.35</c:v>
                </c:pt>
                <c:pt idx="366">
                  <c:v>2371.35</c:v>
                </c:pt>
                <c:pt idx="367">
                  <c:v>2386.35</c:v>
                </c:pt>
                <c:pt idx="368">
                  <c:v>2396.35</c:v>
                </c:pt>
                <c:pt idx="369">
                  <c:v>2406.35</c:v>
                </c:pt>
                <c:pt idx="370">
                  <c:v>2416.35</c:v>
                </c:pt>
                <c:pt idx="371">
                  <c:v>2396.35</c:v>
                </c:pt>
                <c:pt idx="372">
                  <c:v>2416.35</c:v>
                </c:pt>
                <c:pt idx="373">
                  <c:v>2426.35</c:v>
                </c:pt>
                <c:pt idx="374">
                  <c:v>2436.35</c:v>
                </c:pt>
                <c:pt idx="375">
                  <c:v>2416.35</c:v>
                </c:pt>
                <c:pt idx="376">
                  <c:v>2396.35</c:v>
                </c:pt>
                <c:pt idx="377">
                  <c:v>2371.35</c:v>
                </c:pt>
                <c:pt idx="378">
                  <c:v>2386.35</c:v>
                </c:pt>
                <c:pt idx="379">
                  <c:v>2396.35</c:v>
                </c:pt>
                <c:pt idx="380">
                  <c:v>2376.35</c:v>
                </c:pt>
                <c:pt idx="381">
                  <c:v>2401.35</c:v>
                </c:pt>
                <c:pt idx="382">
                  <c:v>2416.35</c:v>
                </c:pt>
                <c:pt idx="383">
                  <c:v>2431.35</c:v>
                </c:pt>
                <c:pt idx="384">
                  <c:v>2446.35</c:v>
                </c:pt>
                <c:pt idx="385">
                  <c:v>2466.35</c:v>
                </c:pt>
                <c:pt idx="386">
                  <c:v>2451.35</c:v>
                </c:pt>
                <c:pt idx="387">
                  <c:v>2461.35</c:v>
                </c:pt>
                <c:pt idx="388">
                  <c:v>2476.35</c:v>
                </c:pt>
                <c:pt idx="389">
                  <c:v>2487.6</c:v>
                </c:pt>
                <c:pt idx="390">
                  <c:v>2512.6</c:v>
                </c:pt>
                <c:pt idx="391">
                  <c:v>2527.6</c:v>
                </c:pt>
                <c:pt idx="392">
                  <c:v>2537.6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1A-47CA-909F-FD74E38350DF}"/>
            </c:ext>
          </c:extLst>
        </c:ser>
        <c:dLbls/>
        <c:marker val="1"/>
        <c:axId val="132626304"/>
        <c:axId val="132627840"/>
      </c:lineChart>
      <c:catAx>
        <c:axId val="132626304"/>
        <c:scaling>
          <c:orientation val="minMax"/>
        </c:scaling>
        <c:axPos val="b"/>
        <c:numFmt formatCode="dd/mm/yyyy" sourceLinked="0"/>
        <c:tickLblPos val="nextTo"/>
        <c:crossAx val="132627840"/>
        <c:crosses val="autoZero"/>
        <c:auto val="1"/>
        <c:lblAlgn val="ctr"/>
        <c:lblOffset val="100"/>
      </c:catAx>
      <c:valAx>
        <c:axId val="132627840"/>
        <c:scaling>
          <c:orientation val="minMax"/>
        </c:scaling>
        <c:axPos val="l"/>
        <c:majorGridlines/>
        <c:numFmt formatCode="General" sourceLinked="1"/>
        <c:tickLblPos val="nextTo"/>
        <c:crossAx val="132626304"/>
        <c:crosses val="autoZero"/>
        <c:crossBetween val="between"/>
      </c:valAx>
    </c:plotArea>
    <c:legend>
      <c:legendPos val="r"/>
      <c:layout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76199</xdr:rowOff>
    </xdr:from>
    <xdr:to>
      <xdr:col>7</xdr:col>
      <xdr:colOff>171449</xdr:colOff>
      <xdr:row>12</xdr:row>
      <xdr:rowOff>209550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</xdr:row>
      <xdr:rowOff>66676</xdr:rowOff>
    </xdr:from>
    <xdr:to>
      <xdr:col>8</xdr:col>
      <xdr:colOff>2095500</xdr:colOff>
      <xdr:row>12</xdr:row>
      <xdr:rowOff>200026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85724</xdr:rowOff>
    </xdr:from>
    <xdr:to>
      <xdr:col>25</xdr:col>
      <xdr:colOff>390525</xdr:colOff>
      <xdr:row>30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2</xdr:row>
      <xdr:rowOff>177800</xdr:rowOff>
    </xdr:from>
    <xdr:to>
      <xdr:col>27</xdr:col>
      <xdr:colOff>361950</xdr:colOff>
      <xdr:row>26</xdr:row>
      <xdr:rowOff>123824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spa/Downloads/Rapporto%20dettagliato%20di%20diverse%20strategie%20-%20SP500Optimizer%20___%20DAX%205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epilogo"/>
      <sheetName val="Input"/>
      <sheetName val="Grafico Anno"/>
      <sheetName val="Grafico lineare"/>
    </sheetNames>
    <sheetDataSet>
      <sheetData sheetId="0" refreshError="1"/>
      <sheetData sheetId="1">
        <row r="2">
          <cell r="W2">
            <v>1900</v>
          </cell>
        </row>
        <row r="5">
          <cell r="E5" t="str">
            <v>Abs Perf</v>
          </cell>
          <cell r="W5" t="str">
            <v>anno</v>
          </cell>
        </row>
        <row r="6">
          <cell r="E6">
            <v>-189.8</v>
          </cell>
          <cell r="W6">
            <v>2017</v>
          </cell>
        </row>
        <row r="7">
          <cell r="E7">
            <v>-89.6</v>
          </cell>
          <cell r="W7">
            <v>2017</v>
          </cell>
        </row>
        <row r="8">
          <cell r="E8">
            <v>100</v>
          </cell>
          <cell r="W8">
            <v>2017</v>
          </cell>
        </row>
        <row r="9">
          <cell r="E9">
            <v>200</v>
          </cell>
          <cell r="W9">
            <v>2017</v>
          </cell>
        </row>
        <row r="10">
          <cell r="E10">
            <v>-88</v>
          </cell>
          <cell r="W10">
            <v>2017</v>
          </cell>
        </row>
        <row r="11">
          <cell r="E11">
            <v>-171.8</v>
          </cell>
          <cell r="W11">
            <v>2017</v>
          </cell>
        </row>
        <row r="12">
          <cell r="E12">
            <v>90.4</v>
          </cell>
          <cell r="W12">
            <v>2017</v>
          </cell>
        </row>
        <row r="13">
          <cell r="E13">
            <v>200</v>
          </cell>
          <cell r="W13">
            <v>2017</v>
          </cell>
        </row>
        <row r="14">
          <cell r="E14">
            <v>100</v>
          </cell>
          <cell r="W14">
            <v>2017</v>
          </cell>
        </row>
        <row r="15">
          <cell r="E15">
            <v>90.2</v>
          </cell>
          <cell r="W15">
            <v>2017</v>
          </cell>
        </row>
        <row r="16">
          <cell r="E16">
            <v>100</v>
          </cell>
          <cell r="W16">
            <v>2017</v>
          </cell>
        </row>
        <row r="17">
          <cell r="E17">
            <v>88.8</v>
          </cell>
          <cell r="W17">
            <v>2017</v>
          </cell>
        </row>
        <row r="18">
          <cell r="E18">
            <v>100</v>
          </cell>
          <cell r="W18">
            <v>2017</v>
          </cell>
        </row>
        <row r="19">
          <cell r="E19">
            <v>-99.9</v>
          </cell>
          <cell r="W19">
            <v>2017</v>
          </cell>
        </row>
        <row r="20">
          <cell r="E20">
            <v>-241.8</v>
          </cell>
          <cell r="W20">
            <v>2017</v>
          </cell>
        </row>
        <row r="21">
          <cell r="E21">
            <v>200</v>
          </cell>
          <cell r="W21">
            <v>2017</v>
          </cell>
        </row>
        <row r="22">
          <cell r="E22">
            <v>100</v>
          </cell>
          <cell r="W22">
            <v>2017</v>
          </cell>
        </row>
        <row r="23">
          <cell r="E23">
            <v>-93</v>
          </cell>
          <cell r="W23">
            <v>2017</v>
          </cell>
        </row>
        <row r="24">
          <cell r="E24">
            <v>100</v>
          </cell>
          <cell r="W24">
            <v>2017</v>
          </cell>
        </row>
        <row r="25">
          <cell r="E25">
            <v>200</v>
          </cell>
          <cell r="W25">
            <v>2017</v>
          </cell>
        </row>
        <row r="26">
          <cell r="E26">
            <v>-114.9</v>
          </cell>
          <cell r="W26">
            <v>2017</v>
          </cell>
        </row>
        <row r="27">
          <cell r="E27">
            <v>-172</v>
          </cell>
          <cell r="W27">
            <v>2017</v>
          </cell>
        </row>
        <row r="28">
          <cell r="E28">
            <v>200</v>
          </cell>
          <cell r="W28">
            <v>2017</v>
          </cell>
        </row>
        <row r="29">
          <cell r="E29">
            <v>-183.8</v>
          </cell>
          <cell r="W29">
            <v>2017</v>
          </cell>
        </row>
        <row r="30">
          <cell r="E30">
            <v>100</v>
          </cell>
          <cell r="W30">
            <v>2017</v>
          </cell>
        </row>
        <row r="31">
          <cell r="E31">
            <v>100</v>
          </cell>
          <cell r="W31">
            <v>2017</v>
          </cell>
        </row>
        <row r="32">
          <cell r="E32">
            <v>-87.4</v>
          </cell>
          <cell r="W32">
            <v>2017</v>
          </cell>
        </row>
        <row r="33">
          <cell r="E33">
            <v>200</v>
          </cell>
          <cell r="W33">
            <v>2017</v>
          </cell>
        </row>
        <row r="34">
          <cell r="E34">
            <v>100</v>
          </cell>
          <cell r="W34">
            <v>2017</v>
          </cell>
        </row>
        <row r="35">
          <cell r="E35">
            <v>100</v>
          </cell>
          <cell r="W35">
            <v>2017</v>
          </cell>
        </row>
        <row r="36">
          <cell r="E36">
            <v>-87.7</v>
          </cell>
          <cell r="W36">
            <v>2017</v>
          </cell>
        </row>
        <row r="37">
          <cell r="E37">
            <v>100</v>
          </cell>
          <cell r="W37">
            <v>2017</v>
          </cell>
        </row>
        <row r="38">
          <cell r="E38">
            <v>200</v>
          </cell>
          <cell r="W38">
            <v>2017</v>
          </cell>
        </row>
        <row r="39">
          <cell r="E39">
            <v>-85.7</v>
          </cell>
          <cell r="W39">
            <v>2017</v>
          </cell>
        </row>
        <row r="40">
          <cell r="E40">
            <v>-199.8</v>
          </cell>
          <cell r="W40">
            <v>2017</v>
          </cell>
        </row>
        <row r="41">
          <cell r="E41">
            <v>-178.6</v>
          </cell>
          <cell r="W41">
            <v>2017</v>
          </cell>
        </row>
        <row r="42">
          <cell r="E42">
            <v>100</v>
          </cell>
          <cell r="W42">
            <v>2017</v>
          </cell>
        </row>
        <row r="43">
          <cell r="E43">
            <v>100</v>
          </cell>
          <cell r="W43">
            <v>2017</v>
          </cell>
        </row>
        <row r="44">
          <cell r="E44">
            <v>200</v>
          </cell>
          <cell r="W44">
            <v>2017</v>
          </cell>
        </row>
        <row r="45">
          <cell r="E45">
            <v>-86.6</v>
          </cell>
          <cell r="W45">
            <v>2017</v>
          </cell>
        </row>
        <row r="46">
          <cell r="E46">
            <v>-175.2</v>
          </cell>
          <cell r="W46">
            <v>2017</v>
          </cell>
        </row>
        <row r="47">
          <cell r="E47">
            <v>-202.6</v>
          </cell>
          <cell r="W47">
            <v>2017</v>
          </cell>
        </row>
        <row r="48">
          <cell r="E48">
            <v>89.4</v>
          </cell>
          <cell r="W48">
            <v>2017</v>
          </cell>
        </row>
        <row r="49">
          <cell r="E49">
            <v>200</v>
          </cell>
          <cell r="W49">
            <v>2017</v>
          </cell>
        </row>
        <row r="50">
          <cell r="E50">
            <v>93.9</v>
          </cell>
          <cell r="W50">
            <v>2017</v>
          </cell>
        </row>
        <row r="51">
          <cell r="E51">
            <v>-103.9</v>
          </cell>
          <cell r="W51">
            <v>2017</v>
          </cell>
        </row>
        <row r="52">
          <cell r="E52">
            <v>100</v>
          </cell>
          <cell r="W52">
            <v>2017</v>
          </cell>
        </row>
        <row r="53">
          <cell r="E53">
            <v>-179.6</v>
          </cell>
          <cell r="W53">
            <v>2017</v>
          </cell>
        </row>
        <row r="54">
          <cell r="E54">
            <v>-188.8</v>
          </cell>
          <cell r="W54">
            <v>2017</v>
          </cell>
        </row>
        <row r="55">
          <cell r="E55">
            <v>-175.2</v>
          </cell>
          <cell r="W55">
            <v>2017</v>
          </cell>
        </row>
        <row r="56">
          <cell r="E56">
            <v>-118.5</v>
          </cell>
          <cell r="W56">
            <v>2017</v>
          </cell>
        </row>
        <row r="57">
          <cell r="E57">
            <v>180.8</v>
          </cell>
          <cell r="W57">
            <v>2017</v>
          </cell>
        </row>
        <row r="58">
          <cell r="E58">
            <v>-86.6</v>
          </cell>
          <cell r="W58">
            <v>2017</v>
          </cell>
        </row>
        <row r="59">
          <cell r="E59">
            <v>200</v>
          </cell>
          <cell r="W59">
            <v>2017</v>
          </cell>
        </row>
        <row r="60">
          <cell r="E60">
            <v>183</v>
          </cell>
          <cell r="W60">
            <v>2017</v>
          </cell>
        </row>
        <row r="61">
          <cell r="E61">
            <v>-106.6</v>
          </cell>
          <cell r="W61">
            <v>2017</v>
          </cell>
        </row>
        <row r="62">
          <cell r="E62">
            <v>182.6</v>
          </cell>
          <cell r="W62">
            <v>2018</v>
          </cell>
        </row>
        <row r="63">
          <cell r="E63">
            <v>-185.4</v>
          </cell>
          <cell r="W63">
            <v>2018</v>
          </cell>
        </row>
        <row r="64">
          <cell r="E64">
            <v>100</v>
          </cell>
          <cell r="W64">
            <v>2018</v>
          </cell>
        </row>
        <row r="65">
          <cell r="E65">
            <v>100</v>
          </cell>
          <cell r="W65">
            <v>2018</v>
          </cell>
        </row>
        <row r="66">
          <cell r="E66">
            <v>-97.5</v>
          </cell>
          <cell r="W66">
            <v>2018</v>
          </cell>
        </row>
        <row r="67">
          <cell r="E67">
            <v>89.7</v>
          </cell>
          <cell r="W67">
            <v>2018</v>
          </cell>
        </row>
        <row r="68">
          <cell r="E68">
            <v>-187.4</v>
          </cell>
          <cell r="W68">
            <v>2018</v>
          </cell>
        </row>
        <row r="69">
          <cell r="E69">
            <v>200</v>
          </cell>
          <cell r="W69">
            <v>2018</v>
          </cell>
        </row>
        <row r="70">
          <cell r="E70">
            <v>-182</v>
          </cell>
          <cell r="W70">
            <v>2018</v>
          </cell>
        </row>
        <row r="71">
          <cell r="E71">
            <v>100</v>
          </cell>
          <cell r="W71">
            <v>2018</v>
          </cell>
        </row>
        <row r="72">
          <cell r="E72">
            <v>100</v>
          </cell>
          <cell r="W72">
            <v>2018</v>
          </cell>
        </row>
        <row r="73">
          <cell r="E73">
            <v>88</v>
          </cell>
          <cell r="W73">
            <v>2018</v>
          </cell>
        </row>
        <row r="74">
          <cell r="E74">
            <v>-87.7</v>
          </cell>
          <cell r="W74">
            <v>2018</v>
          </cell>
        </row>
        <row r="75">
          <cell r="E75">
            <v>182.6</v>
          </cell>
          <cell r="W75">
            <v>2018</v>
          </cell>
        </row>
        <row r="76">
          <cell r="E76">
            <v>-89.5</v>
          </cell>
          <cell r="W76">
            <v>2018</v>
          </cell>
        </row>
        <row r="77">
          <cell r="E77">
            <v>200</v>
          </cell>
          <cell r="W77">
            <v>2018</v>
          </cell>
        </row>
        <row r="78">
          <cell r="E78">
            <v>-89.8</v>
          </cell>
          <cell r="W78">
            <v>2018</v>
          </cell>
        </row>
        <row r="79">
          <cell r="E79">
            <v>200</v>
          </cell>
          <cell r="W79">
            <v>2018</v>
          </cell>
        </row>
        <row r="80">
          <cell r="E80">
            <v>200</v>
          </cell>
          <cell r="W80">
            <v>2018</v>
          </cell>
        </row>
        <row r="81">
          <cell r="E81">
            <v>-91.1</v>
          </cell>
          <cell r="W81">
            <v>2018</v>
          </cell>
        </row>
        <row r="82">
          <cell r="E82">
            <v>200</v>
          </cell>
          <cell r="W82">
            <v>2018</v>
          </cell>
        </row>
        <row r="83">
          <cell r="E83">
            <v>-84.8</v>
          </cell>
          <cell r="W83">
            <v>2018</v>
          </cell>
        </row>
        <row r="84">
          <cell r="E84">
            <v>100</v>
          </cell>
          <cell r="W84">
            <v>2018</v>
          </cell>
        </row>
        <row r="85">
          <cell r="E85">
            <v>200</v>
          </cell>
          <cell r="W85">
            <v>2018</v>
          </cell>
        </row>
        <row r="86">
          <cell r="E86">
            <v>-181.4</v>
          </cell>
          <cell r="W86">
            <v>2018</v>
          </cell>
        </row>
        <row r="87">
          <cell r="E87">
            <v>-92.1</v>
          </cell>
          <cell r="W87">
            <v>2018</v>
          </cell>
        </row>
        <row r="88">
          <cell r="E88">
            <v>200</v>
          </cell>
          <cell r="W88">
            <v>2018</v>
          </cell>
        </row>
        <row r="89">
          <cell r="E89">
            <v>-294</v>
          </cell>
          <cell r="W89">
            <v>2018</v>
          </cell>
        </row>
        <row r="90">
          <cell r="E90">
            <v>-100.2</v>
          </cell>
          <cell r="W90">
            <v>2018</v>
          </cell>
        </row>
        <row r="91">
          <cell r="E91">
            <v>100</v>
          </cell>
          <cell r="W91">
            <v>2018</v>
          </cell>
        </row>
        <row r="92">
          <cell r="E92">
            <v>200</v>
          </cell>
          <cell r="W92">
            <v>2018</v>
          </cell>
        </row>
        <row r="93">
          <cell r="E93">
            <v>-123.4</v>
          </cell>
          <cell r="W93">
            <v>2018</v>
          </cell>
        </row>
        <row r="94">
          <cell r="E94">
            <v>200</v>
          </cell>
          <cell r="W94">
            <v>2018</v>
          </cell>
        </row>
        <row r="95">
          <cell r="E95">
            <v>-85.1</v>
          </cell>
          <cell r="W95">
            <v>2018</v>
          </cell>
        </row>
        <row r="96">
          <cell r="E96">
            <v>200</v>
          </cell>
          <cell r="W96">
            <v>2018</v>
          </cell>
        </row>
        <row r="97">
          <cell r="E97">
            <v>-95.1</v>
          </cell>
          <cell r="W97">
            <v>2018</v>
          </cell>
        </row>
        <row r="98">
          <cell r="E98">
            <v>100</v>
          </cell>
          <cell r="W98">
            <v>2018</v>
          </cell>
        </row>
        <row r="99">
          <cell r="E99">
            <v>200</v>
          </cell>
          <cell r="W99">
            <v>2018</v>
          </cell>
        </row>
        <row r="100">
          <cell r="E100">
            <v>-115.3</v>
          </cell>
          <cell r="W100">
            <v>2018</v>
          </cell>
        </row>
        <row r="101">
          <cell r="E101">
            <v>-104.4</v>
          </cell>
          <cell r="W101">
            <v>2018</v>
          </cell>
        </row>
        <row r="102">
          <cell r="E102">
            <v>200</v>
          </cell>
          <cell r="W102">
            <v>2018</v>
          </cell>
        </row>
        <row r="103">
          <cell r="E103">
            <v>100</v>
          </cell>
          <cell r="W103">
            <v>2018</v>
          </cell>
        </row>
        <row r="104">
          <cell r="E104">
            <v>100</v>
          </cell>
          <cell r="W104">
            <v>2018</v>
          </cell>
        </row>
        <row r="105">
          <cell r="E105">
            <v>100</v>
          </cell>
          <cell r="W105">
            <v>2018</v>
          </cell>
        </row>
        <row r="106">
          <cell r="E106">
            <v>100</v>
          </cell>
          <cell r="W106">
            <v>2018</v>
          </cell>
        </row>
        <row r="107">
          <cell r="E107">
            <v>200</v>
          </cell>
          <cell r="W107">
            <v>2018</v>
          </cell>
        </row>
        <row r="108">
          <cell r="E108">
            <v>-91.5</v>
          </cell>
          <cell r="W108">
            <v>2018</v>
          </cell>
        </row>
        <row r="109">
          <cell r="E109">
            <v>100</v>
          </cell>
          <cell r="W109">
            <v>2018</v>
          </cell>
        </row>
        <row r="110">
          <cell r="E110">
            <v>-87.5</v>
          </cell>
          <cell r="W110">
            <v>2018</v>
          </cell>
        </row>
        <row r="111">
          <cell r="E111">
            <v>200</v>
          </cell>
          <cell r="W111">
            <v>2018</v>
          </cell>
        </row>
        <row r="112">
          <cell r="E112">
            <v>-192.2</v>
          </cell>
          <cell r="W112">
            <v>2018</v>
          </cell>
        </row>
        <row r="113">
          <cell r="E113">
            <v>-180.4</v>
          </cell>
          <cell r="W113">
            <v>2018</v>
          </cell>
        </row>
        <row r="114">
          <cell r="E114">
            <v>-179.4</v>
          </cell>
          <cell r="W114">
            <v>2018</v>
          </cell>
        </row>
        <row r="115">
          <cell r="E115">
            <v>-88.1</v>
          </cell>
          <cell r="W115">
            <v>2018</v>
          </cell>
        </row>
        <row r="116">
          <cell r="E116">
            <v>180.6</v>
          </cell>
          <cell r="W116">
            <v>2018</v>
          </cell>
        </row>
        <row r="117">
          <cell r="E117">
            <v>200</v>
          </cell>
          <cell r="W117">
            <v>2018</v>
          </cell>
        </row>
        <row r="118">
          <cell r="E118">
            <v>-90.3</v>
          </cell>
          <cell r="W118">
            <v>2018</v>
          </cell>
        </row>
        <row r="119">
          <cell r="E119">
            <v>200</v>
          </cell>
          <cell r="W119">
            <v>2018</v>
          </cell>
        </row>
        <row r="120">
          <cell r="E120">
            <v>-116</v>
          </cell>
          <cell r="W120">
            <v>2018</v>
          </cell>
        </row>
        <row r="121">
          <cell r="E121">
            <v>100</v>
          </cell>
          <cell r="W121">
            <v>2018</v>
          </cell>
        </row>
        <row r="122">
          <cell r="E122">
            <v>100</v>
          </cell>
          <cell r="W122">
            <v>2018</v>
          </cell>
        </row>
        <row r="123">
          <cell r="E123">
            <v>-194.6</v>
          </cell>
          <cell r="W123">
            <v>2018</v>
          </cell>
        </row>
        <row r="124">
          <cell r="E124">
            <v>-96.8</v>
          </cell>
          <cell r="W124">
            <v>2018</v>
          </cell>
        </row>
        <row r="125">
          <cell r="E125">
            <v>100</v>
          </cell>
          <cell r="W125">
            <v>2018</v>
          </cell>
        </row>
        <row r="126">
          <cell r="E126">
            <v>200</v>
          </cell>
          <cell r="W126">
            <v>2018</v>
          </cell>
        </row>
        <row r="127">
          <cell r="E127">
            <v>100</v>
          </cell>
          <cell r="W127">
            <v>2018</v>
          </cell>
        </row>
        <row r="128">
          <cell r="E128">
            <v>200</v>
          </cell>
          <cell r="W128">
            <v>2018</v>
          </cell>
        </row>
        <row r="129">
          <cell r="E129">
            <v>-86.8</v>
          </cell>
          <cell r="W129">
            <v>2018</v>
          </cell>
        </row>
        <row r="130">
          <cell r="E130">
            <v>100</v>
          </cell>
          <cell r="W130">
            <v>2018</v>
          </cell>
        </row>
        <row r="131">
          <cell r="E131">
            <v>100</v>
          </cell>
          <cell r="W131">
            <v>2018</v>
          </cell>
        </row>
        <row r="132">
          <cell r="E132">
            <v>-102.9</v>
          </cell>
          <cell r="W132">
            <v>2018</v>
          </cell>
        </row>
        <row r="133">
          <cell r="E133">
            <v>90.1</v>
          </cell>
          <cell r="W133">
            <v>2018</v>
          </cell>
        </row>
        <row r="134">
          <cell r="E134">
            <v>200</v>
          </cell>
          <cell r="W134">
            <v>2018</v>
          </cell>
        </row>
        <row r="135">
          <cell r="E135">
            <v>-85.8</v>
          </cell>
          <cell r="W135">
            <v>2018</v>
          </cell>
        </row>
        <row r="136">
          <cell r="E136">
            <v>200</v>
          </cell>
          <cell r="W136">
            <v>2018</v>
          </cell>
        </row>
        <row r="137">
          <cell r="E137">
            <v>200</v>
          </cell>
          <cell r="W137">
            <v>2018</v>
          </cell>
        </row>
        <row r="138">
          <cell r="E138">
            <v>-88.5</v>
          </cell>
          <cell r="W138">
            <v>2018</v>
          </cell>
        </row>
        <row r="139">
          <cell r="E139">
            <v>-176.4</v>
          </cell>
          <cell r="W139">
            <v>2018</v>
          </cell>
        </row>
        <row r="140">
          <cell r="E140">
            <v>-201.6</v>
          </cell>
          <cell r="W140">
            <v>2018</v>
          </cell>
        </row>
        <row r="141">
          <cell r="E141">
            <v>-176</v>
          </cell>
          <cell r="W141">
            <v>2018</v>
          </cell>
        </row>
        <row r="142">
          <cell r="E142">
            <v>-173</v>
          </cell>
          <cell r="W142">
            <v>2018</v>
          </cell>
        </row>
        <row r="143">
          <cell r="E143">
            <v>-173.4</v>
          </cell>
          <cell r="W143">
            <v>2018</v>
          </cell>
        </row>
        <row r="144">
          <cell r="E144">
            <v>-88</v>
          </cell>
          <cell r="W144">
            <v>2018</v>
          </cell>
        </row>
        <row r="145">
          <cell r="E145">
            <v>200</v>
          </cell>
          <cell r="W145">
            <v>2018</v>
          </cell>
        </row>
        <row r="146">
          <cell r="E146">
            <v>-188</v>
          </cell>
          <cell r="W146">
            <v>2018</v>
          </cell>
        </row>
        <row r="147">
          <cell r="E147">
            <v>-218.6</v>
          </cell>
          <cell r="W147">
            <v>2018</v>
          </cell>
        </row>
        <row r="148">
          <cell r="E148">
            <v>200</v>
          </cell>
          <cell r="W148">
            <v>2018</v>
          </cell>
        </row>
        <row r="149">
          <cell r="E149">
            <v>-87.8</v>
          </cell>
          <cell r="W149">
            <v>2018</v>
          </cell>
        </row>
        <row r="150">
          <cell r="E150">
            <v>200</v>
          </cell>
          <cell r="W150">
            <v>2018</v>
          </cell>
        </row>
        <row r="151">
          <cell r="E151">
            <v>-195</v>
          </cell>
          <cell r="W151">
            <v>2018</v>
          </cell>
        </row>
        <row r="152">
          <cell r="E152">
            <v>-95</v>
          </cell>
          <cell r="W152">
            <v>2018</v>
          </cell>
        </row>
        <row r="153">
          <cell r="E153">
            <v>-85.2</v>
          </cell>
          <cell r="W153">
            <v>2018</v>
          </cell>
        </row>
        <row r="154">
          <cell r="E154">
            <v>100</v>
          </cell>
          <cell r="W154">
            <v>2018</v>
          </cell>
        </row>
        <row r="155">
          <cell r="E155">
            <v>200</v>
          </cell>
          <cell r="W155">
            <v>2018</v>
          </cell>
        </row>
        <row r="156">
          <cell r="E156">
            <v>-208.4</v>
          </cell>
          <cell r="W156">
            <v>2018</v>
          </cell>
        </row>
        <row r="157">
          <cell r="E157">
            <v>-180.6</v>
          </cell>
          <cell r="W157">
            <v>2018</v>
          </cell>
        </row>
        <row r="158">
          <cell r="E158">
            <v>-90.7</v>
          </cell>
          <cell r="W158">
            <v>2018</v>
          </cell>
        </row>
        <row r="159">
          <cell r="E159">
            <v>95.6</v>
          </cell>
          <cell r="W159">
            <v>2018</v>
          </cell>
        </row>
        <row r="160">
          <cell r="E160">
            <v>100</v>
          </cell>
          <cell r="W160">
            <v>2018</v>
          </cell>
        </row>
        <row r="161">
          <cell r="E161">
            <v>200</v>
          </cell>
          <cell r="W161">
            <v>2018</v>
          </cell>
        </row>
        <row r="162">
          <cell r="E162">
            <v>-124.6</v>
          </cell>
          <cell r="W162">
            <v>2018</v>
          </cell>
        </row>
        <row r="163">
          <cell r="E163">
            <v>100</v>
          </cell>
          <cell r="W163">
            <v>2018</v>
          </cell>
        </row>
        <row r="164">
          <cell r="E164">
            <v>200</v>
          </cell>
          <cell r="W164">
            <v>2018</v>
          </cell>
        </row>
        <row r="165">
          <cell r="E165">
            <v>-211.4</v>
          </cell>
          <cell r="W165">
            <v>2018</v>
          </cell>
        </row>
        <row r="166">
          <cell r="E166">
            <v>-200</v>
          </cell>
          <cell r="W166">
            <v>2018</v>
          </cell>
        </row>
        <row r="167">
          <cell r="E167">
            <v>-102.5</v>
          </cell>
          <cell r="W167">
            <v>2018</v>
          </cell>
        </row>
        <row r="168">
          <cell r="E168">
            <v>200</v>
          </cell>
          <cell r="W168">
            <v>2018</v>
          </cell>
        </row>
        <row r="169">
          <cell r="E169">
            <v>100</v>
          </cell>
          <cell r="W169">
            <v>2018</v>
          </cell>
        </row>
        <row r="170">
          <cell r="E170">
            <v>-176.2</v>
          </cell>
          <cell r="W170">
            <v>2018</v>
          </cell>
        </row>
        <row r="171">
          <cell r="E171">
            <v>-92.2</v>
          </cell>
          <cell r="W171">
            <v>2018</v>
          </cell>
        </row>
        <row r="172">
          <cell r="E172">
            <v>-101.5</v>
          </cell>
          <cell r="W172">
            <v>2018</v>
          </cell>
        </row>
        <row r="173">
          <cell r="E173">
            <v>200</v>
          </cell>
          <cell r="W173">
            <v>2018</v>
          </cell>
        </row>
        <row r="174">
          <cell r="E174">
            <v>-178.2</v>
          </cell>
          <cell r="W174">
            <v>2018</v>
          </cell>
        </row>
        <row r="175">
          <cell r="E175">
            <v>-170.6</v>
          </cell>
          <cell r="W175">
            <v>2018</v>
          </cell>
        </row>
        <row r="176">
          <cell r="E176">
            <v>-177.4</v>
          </cell>
          <cell r="W176">
            <v>2018</v>
          </cell>
        </row>
        <row r="177">
          <cell r="E177">
            <v>-194.2</v>
          </cell>
          <cell r="W177">
            <v>2018</v>
          </cell>
        </row>
        <row r="178">
          <cell r="E178">
            <v>200</v>
          </cell>
          <cell r="W178">
            <v>2018</v>
          </cell>
        </row>
        <row r="179">
          <cell r="E179">
            <v>200</v>
          </cell>
          <cell r="W179">
            <v>2018</v>
          </cell>
        </row>
        <row r="180">
          <cell r="E180">
            <v>-180</v>
          </cell>
          <cell r="W180">
            <v>2018</v>
          </cell>
        </row>
        <row r="181">
          <cell r="E181">
            <v>-96.5</v>
          </cell>
          <cell r="W181">
            <v>2018</v>
          </cell>
        </row>
        <row r="182">
          <cell r="E182">
            <v>100</v>
          </cell>
          <cell r="W182">
            <v>2018</v>
          </cell>
        </row>
        <row r="183">
          <cell r="E183">
            <v>-103.3</v>
          </cell>
          <cell r="W183">
            <v>2018</v>
          </cell>
        </row>
        <row r="184">
          <cell r="E184">
            <v>100</v>
          </cell>
          <cell r="W184">
            <v>2018</v>
          </cell>
        </row>
        <row r="185">
          <cell r="E185">
            <v>178.4</v>
          </cell>
          <cell r="W185">
            <v>2018</v>
          </cell>
        </row>
        <row r="186">
          <cell r="E186">
            <v>-180.4</v>
          </cell>
          <cell r="W186">
            <v>2018</v>
          </cell>
        </row>
        <row r="187">
          <cell r="E187">
            <v>88.5</v>
          </cell>
          <cell r="W187">
            <v>2018</v>
          </cell>
        </row>
        <row r="188">
          <cell r="E188">
            <v>100</v>
          </cell>
          <cell r="W188">
            <v>2018</v>
          </cell>
        </row>
        <row r="189">
          <cell r="E189">
            <v>100</v>
          </cell>
          <cell r="W189">
            <v>2018</v>
          </cell>
        </row>
        <row r="190">
          <cell r="E190">
            <v>-86.1</v>
          </cell>
          <cell r="W190">
            <v>2018</v>
          </cell>
        </row>
        <row r="191">
          <cell r="E191">
            <v>-90.9</v>
          </cell>
          <cell r="W191">
            <v>2018</v>
          </cell>
        </row>
        <row r="192">
          <cell r="E192">
            <v>200</v>
          </cell>
          <cell r="W192">
            <v>2018</v>
          </cell>
        </row>
        <row r="193">
          <cell r="E193">
            <v>100</v>
          </cell>
          <cell r="W193">
            <v>2018</v>
          </cell>
        </row>
        <row r="194">
          <cell r="E194">
            <v>200</v>
          </cell>
          <cell r="W194">
            <v>2018</v>
          </cell>
        </row>
        <row r="195">
          <cell r="E195">
            <v>-192.6</v>
          </cell>
          <cell r="W195">
            <v>2018</v>
          </cell>
        </row>
        <row r="196">
          <cell r="E196">
            <v>-88.2</v>
          </cell>
          <cell r="W196">
            <v>2018</v>
          </cell>
        </row>
        <row r="197">
          <cell r="E197">
            <v>200</v>
          </cell>
          <cell r="W197">
            <v>2018</v>
          </cell>
        </row>
        <row r="198">
          <cell r="E198">
            <v>-189.4</v>
          </cell>
          <cell r="W198">
            <v>2018</v>
          </cell>
        </row>
        <row r="199">
          <cell r="E199">
            <v>-176</v>
          </cell>
          <cell r="W199">
            <v>2018</v>
          </cell>
        </row>
        <row r="200">
          <cell r="E200">
            <v>-95.8</v>
          </cell>
          <cell r="W200">
            <v>2018</v>
          </cell>
        </row>
        <row r="201">
          <cell r="E201">
            <v>-95.7</v>
          </cell>
          <cell r="W201">
            <v>2018</v>
          </cell>
        </row>
        <row r="202">
          <cell r="E202">
            <v>200</v>
          </cell>
          <cell r="W202">
            <v>2018</v>
          </cell>
        </row>
        <row r="203">
          <cell r="E203">
            <v>100</v>
          </cell>
          <cell r="W203">
            <v>2018</v>
          </cell>
        </row>
        <row r="204">
          <cell r="E204">
            <v>200</v>
          </cell>
          <cell r="W204">
            <v>2018</v>
          </cell>
        </row>
        <row r="205">
          <cell r="E205">
            <v>100</v>
          </cell>
          <cell r="W205">
            <v>2018</v>
          </cell>
        </row>
        <row r="206">
          <cell r="E206">
            <v>100</v>
          </cell>
          <cell r="W206">
            <v>2018</v>
          </cell>
        </row>
        <row r="207">
          <cell r="E207">
            <v>-191.4</v>
          </cell>
          <cell r="W207">
            <v>2018</v>
          </cell>
        </row>
        <row r="208">
          <cell r="E208">
            <v>-87.1</v>
          </cell>
          <cell r="W208">
            <v>2018</v>
          </cell>
        </row>
        <row r="209">
          <cell r="E209">
            <v>-182.2</v>
          </cell>
          <cell r="W209">
            <v>2018</v>
          </cell>
        </row>
        <row r="210">
          <cell r="E210">
            <v>-99.7</v>
          </cell>
          <cell r="W210">
            <v>2018</v>
          </cell>
        </row>
        <row r="211">
          <cell r="E211">
            <v>200</v>
          </cell>
          <cell r="W211">
            <v>2018</v>
          </cell>
        </row>
        <row r="212">
          <cell r="E212">
            <v>200</v>
          </cell>
          <cell r="W212">
            <v>2018</v>
          </cell>
        </row>
        <row r="213">
          <cell r="E213">
            <v>-182.4</v>
          </cell>
          <cell r="W213">
            <v>2018</v>
          </cell>
        </row>
        <row r="214">
          <cell r="E214">
            <v>200</v>
          </cell>
          <cell r="W214">
            <v>2018</v>
          </cell>
        </row>
        <row r="215">
          <cell r="E215">
            <v>-184.4</v>
          </cell>
          <cell r="W215">
            <v>2018</v>
          </cell>
        </row>
        <row r="216">
          <cell r="E216">
            <v>-89.8</v>
          </cell>
          <cell r="W216">
            <v>2018</v>
          </cell>
        </row>
        <row r="217">
          <cell r="E217">
            <v>-89.1</v>
          </cell>
          <cell r="W217">
            <v>2018</v>
          </cell>
        </row>
        <row r="218">
          <cell r="E218">
            <v>100</v>
          </cell>
          <cell r="W218">
            <v>2018</v>
          </cell>
        </row>
        <row r="219">
          <cell r="E219">
            <v>200</v>
          </cell>
          <cell r="W219">
            <v>2018</v>
          </cell>
        </row>
        <row r="220">
          <cell r="E220">
            <v>-91.3</v>
          </cell>
          <cell r="W220">
            <v>2018</v>
          </cell>
        </row>
        <row r="221">
          <cell r="E221">
            <v>-112.6</v>
          </cell>
          <cell r="W221">
            <v>2018</v>
          </cell>
        </row>
        <row r="222">
          <cell r="E222">
            <v>200</v>
          </cell>
          <cell r="W222">
            <v>2018</v>
          </cell>
        </row>
        <row r="223">
          <cell r="E223">
            <v>200</v>
          </cell>
          <cell r="W223">
            <v>2018</v>
          </cell>
        </row>
        <row r="224">
          <cell r="E224">
            <v>-82.6</v>
          </cell>
          <cell r="W224">
            <v>2018</v>
          </cell>
        </row>
        <row r="225">
          <cell r="E225">
            <v>88.5</v>
          </cell>
          <cell r="W225">
            <v>2018</v>
          </cell>
        </row>
        <row r="226">
          <cell r="E226">
            <v>-91.1</v>
          </cell>
          <cell r="W226">
            <v>2018</v>
          </cell>
        </row>
        <row r="227">
          <cell r="E227">
            <v>200</v>
          </cell>
          <cell r="W227">
            <v>2018</v>
          </cell>
        </row>
        <row r="228">
          <cell r="E228">
            <v>-187</v>
          </cell>
          <cell r="W228">
            <v>2018</v>
          </cell>
        </row>
        <row r="229">
          <cell r="E229">
            <v>-174.6</v>
          </cell>
          <cell r="W229">
            <v>2018</v>
          </cell>
        </row>
        <row r="230">
          <cell r="E230">
            <v>-208.4</v>
          </cell>
          <cell r="W230">
            <v>2018</v>
          </cell>
        </row>
        <row r="231">
          <cell r="E231">
            <v>-269.60000000000002</v>
          </cell>
          <cell r="W231">
            <v>2018</v>
          </cell>
        </row>
        <row r="232">
          <cell r="E232">
            <v>100</v>
          </cell>
          <cell r="W232">
            <v>2018</v>
          </cell>
        </row>
        <row r="233">
          <cell r="E233">
            <v>200</v>
          </cell>
          <cell r="W233">
            <v>2018</v>
          </cell>
        </row>
        <row r="234">
          <cell r="E234">
            <v>-116.7</v>
          </cell>
          <cell r="W234">
            <v>2018</v>
          </cell>
        </row>
        <row r="235">
          <cell r="E235">
            <v>100</v>
          </cell>
          <cell r="W235">
            <v>2018</v>
          </cell>
        </row>
        <row r="236">
          <cell r="E236">
            <v>100</v>
          </cell>
          <cell r="W236">
            <v>2018</v>
          </cell>
        </row>
        <row r="237">
          <cell r="E237">
            <v>200</v>
          </cell>
          <cell r="W237">
            <v>2018</v>
          </cell>
        </row>
        <row r="238">
          <cell r="E238">
            <v>-193.6</v>
          </cell>
          <cell r="W238">
            <v>2018</v>
          </cell>
        </row>
        <row r="239">
          <cell r="E239">
            <v>-86.9</v>
          </cell>
          <cell r="W239">
            <v>2018</v>
          </cell>
        </row>
        <row r="240">
          <cell r="E240">
            <v>184.6</v>
          </cell>
          <cell r="W240">
            <v>2018</v>
          </cell>
        </row>
        <row r="241">
          <cell r="E241">
            <v>-176.4</v>
          </cell>
          <cell r="W241">
            <v>2018</v>
          </cell>
        </row>
        <row r="242">
          <cell r="E242">
            <v>-86.5</v>
          </cell>
          <cell r="W242">
            <v>2018</v>
          </cell>
        </row>
        <row r="243">
          <cell r="E243">
            <v>200</v>
          </cell>
          <cell r="W243">
            <v>2018</v>
          </cell>
        </row>
        <row r="244">
          <cell r="E244">
            <v>-90.6</v>
          </cell>
          <cell r="W244">
            <v>2018</v>
          </cell>
        </row>
        <row r="245">
          <cell r="E245">
            <v>90.9</v>
          </cell>
          <cell r="W245">
            <v>2018</v>
          </cell>
        </row>
        <row r="246">
          <cell r="E246">
            <v>200</v>
          </cell>
          <cell r="W246">
            <v>2018</v>
          </cell>
        </row>
        <row r="247">
          <cell r="E247">
            <v>100</v>
          </cell>
          <cell r="W247">
            <v>2018</v>
          </cell>
        </row>
        <row r="248">
          <cell r="E248">
            <v>100</v>
          </cell>
          <cell r="W248">
            <v>2018</v>
          </cell>
        </row>
        <row r="249">
          <cell r="E249">
            <v>-91.8</v>
          </cell>
          <cell r="W249">
            <v>2018</v>
          </cell>
        </row>
        <row r="250">
          <cell r="E250">
            <v>200</v>
          </cell>
          <cell r="W250">
            <v>2018</v>
          </cell>
        </row>
        <row r="251">
          <cell r="E251">
            <v>90.1</v>
          </cell>
          <cell r="W251">
            <v>2018</v>
          </cell>
        </row>
        <row r="252">
          <cell r="E252">
            <v>-88.1</v>
          </cell>
          <cell r="W252">
            <v>2018</v>
          </cell>
        </row>
        <row r="253">
          <cell r="E253">
            <v>100</v>
          </cell>
          <cell r="W253">
            <v>2018</v>
          </cell>
        </row>
        <row r="254">
          <cell r="E254">
            <v>100</v>
          </cell>
          <cell r="W254">
            <v>2018</v>
          </cell>
        </row>
        <row r="255">
          <cell r="E255">
            <v>200</v>
          </cell>
          <cell r="W255">
            <v>2018</v>
          </cell>
        </row>
        <row r="256">
          <cell r="E256">
            <v>100</v>
          </cell>
          <cell r="W256">
            <v>2018</v>
          </cell>
        </row>
        <row r="257">
          <cell r="E257">
            <v>100</v>
          </cell>
          <cell r="W257">
            <v>2018</v>
          </cell>
        </row>
        <row r="258">
          <cell r="E258">
            <v>-97.8</v>
          </cell>
          <cell r="W258">
            <v>2018</v>
          </cell>
        </row>
        <row r="259">
          <cell r="E259">
            <v>200</v>
          </cell>
          <cell r="W259">
            <v>2018</v>
          </cell>
        </row>
        <row r="260">
          <cell r="E260">
            <v>100</v>
          </cell>
          <cell r="W260">
            <v>2018</v>
          </cell>
        </row>
        <row r="261">
          <cell r="E261">
            <v>100</v>
          </cell>
          <cell r="W261">
            <v>2018</v>
          </cell>
        </row>
        <row r="262">
          <cell r="E262">
            <v>-95.2</v>
          </cell>
          <cell r="W262">
            <v>2018</v>
          </cell>
        </row>
        <row r="263">
          <cell r="E263">
            <v>200</v>
          </cell>
          <cell r="W263">
            <v>2018</v>
          </cell>
        </row>
        <row r="264">
          <cell r="E264">
            <v>200</v>
          </cell>
          <cell r="W264">
            <v>2018</v>
          </cell>
        </row>
        <row r="265">
          <cell r="E265">
            <v>-101.3</v>
          </cell>
          <cell r="W265">
            <v>2018</v>
          </cell>
        </row>
        <row r="266">
          <cell r="E266">
            <v>-91.4</v>
          </cell>
          <cell r="W266">
            <v>2018</v>
          </cell>
        </row>
        <row r="267">
          <cell r="E267">
            <v>100</v>
          </cell>
          <cell r="W267">
            <v>2018</v>
          </cell>
        </row>
        <row r="268">
          <cell r="E268">
            <v>200</v>
          </cell>
          <cell r="W268">
            <v>2018</v>
          </cell>
        </row>
        <row r="269">
          <cell r="E269">
            <v>90.8</v>
          </cell>
          <cell r="W269">
            <v>2018</v>
          </cell>
        </row>
        <row r="270">
          <cell r="E270">
            <v>-91.7</v>
          </cell>
          <cell r="W270">
            <v>2018</v>
          </cell>
        </row>
        <row r="271">
          <cell r="E271">
            <v>89.9</v>
          </cell>
          <cell r="W271">
            <v>2018</v>
          </cell>
        </row>
        <row r="272">
          <cell r="E272">
            <v>200</v>
          </cell>
          <cell r="W272">
            <v>2018</v>
          </cell>
        </row>
        <row r="273">
          <cell r="E273">
            <v>200</v>
          </cell>
          <cell r="W273">
            <v>2018</v>
          </cell>
        </row>
        <row r="274">
          <cell r="E274">
            <v>-89.7</v>
          </cell>
          <cell r="W274">
            <v>2018</v>
          </cell>
        </row>
        <row r="275">
          <cell r="E275">
            <v>-85.6</v>
          </cell>
          <cell r="W275">
            <v>2018</v>
          </cell>
        </row>
        <row r="276">
          <cell r="E276">
            <v>-115.8</v>
          </cell>
          <cell r="W276">
            <v>2018</v>
          </cell>
        </row>
        <row r="277">
          <cell r="E277">
            <v>200</v>
          </cell>
          <cell r="W277">
            <v>2018</v>
          </cell>
        </row>
        <row r="278">
          <cell r="E278">
            <v>-189.6</v>
          </cell>
          <cell r="W278">
            <v>2018</v>
          </cell>
        </row>
        <row r="279">
          <cell r="E279">
            <v>200</v>
          </cell>
          <cell r="W279">
            <v>2018</v>
          </cell>
        </row>
        <row r="280">
          <cell r="E280">
            <v>-181</v>
          </cell>
          <cell r="W280">
            <v>2018</v>
          </cell>
        </row>
        <row r="281">
          <cell r="E281">
            <v>-187</v>
          </cell>
          <cell r="W281">
            <v>2018</v>
          </cell>
        </row>
        <row r="282">
          <cell r="E282">
            <v>200</v>
          </cell>
          <cell r="W282">
            <v>2018</v>
          </cell>
        </row>
        <row r="283">
          <cell r="E283">
            <v>-181</v>
          </cell>
          <cell r="W283">
            <v>2018</v>
          </cell>
        </row>
        <row r="284">
          <cell r="E284">
            <v>-97.8</v>
          </cell>
          <cell r="W284">
            <v>2018</v>
          </cell>
        </row>
        <row r="285">
          <cell r="E285">
            <v>94.5</v>
          </cell>
          <cell r="W285">
            <v>2018</v>
          </cell>
        </row>
        <row r="286">
          <cell r="E286">
            <v>-91.3</v>
          </cell>
          <cell r="W286">
            <v>2018</v>
          </cell>
        </row>
        <row r="287">
          <cell r="E287">
            <v>-251.2</v>
          </cell>
          <cell r="W287">
            <v>2018</v>
          </cell>
        </row>
        <row r="288">
          <cell r="E288">
            <v>-182</v>
          </cell>
          <cell r="W288">
            <v>2018</v>
          </cell>
        </row>
        <row r="289">
          <cell r="E289">
            <v>-177.4</v>
          </cell>
          <cell r="W289">
            <v>2018</v>
          </cell>
        </row>
        <row r="290">
          <cell r="E290">
            <v>-171.6</v>
          </cell>
          <cell r="W290">
            <v>2018</v>
          </cell>
        </row>
        <row r="291">
          <cell r="E291">
            <v>-165.8</v>
          </cell>
          <cell r="W291">
            <v>2018</v>
          </cell>
        </row>
        <row r="292">
          <cell r="E292">
            <v>-193</v>
          </cell>
          <cell r="W292">
            <v>2018</v>
          </cell>
        </row>
        <row r="293">
          <cell r="E293">
            <v>200</v>
          </cell>
          <cell r="W293">
            <v>2018</v>
          </cell>
        </row>
        <row r="294">
          <cell r="E294">
            <v>-181.2</v>
          </cell>
          <cell r="W294">
            <v>2018</v>
          </cell>
        </row>
        <row r="295">
          <cell r="E295">
            <v>-181</v>
          </cell>
          <cell r="W295">
            <v>2018</v>
          </cell>
        </row>
        <row r="296">
          <cell r="E296">
            <v>200</v>
          </cell>
          <cell r="W296">
            <v>2018</v>
          </cell>
        </row>
        <row r="297">
          <cell r="E297">
            <v>-92</v>
          </cell>
          <cell r="W297">
            <v>2018</v>
          </cell>
        </row>
        <row r="298">
          <cell r="E298">
            <v>-109.2</v>
          </cell>
          <cell r="W298">
            <v>2018</v>
          </cell>
        </row>
        <row r="299">
          <cell r="E299">
            <v>-172.6</v>
          </cell>
          <cell r="W299">
            <v>2018</v>
          </cell>
        </row>
        <row r="300">
          <cell r="E300">
            <v>-179</v>
          </cell>
          <cell r="W300">
            <v>2018</v>
          </cell>
        </row>
        <row r="301">
          <cell r="E301">
            <v>200</v>
          </cell>
          <cell r="W301">
            <v>2018</v>
          </cell>
        </row>
        <row r="302">
          <cell r="E302">
            <v>100</v>
          </cell>
          <cell r="W302">
            <v>2018</v>
          </cell>
        </row>
        <row r="303">
          <cell r="E303">
            <v>200</v>
          </cell>
          <cell r="W303">
            <v>2018</v>
          </cell>
        </row>
        <row r="304">
          <cell r="E304">
            <v>-89.2</v>
          </cell>
          <cell r="W304">
            <v>2018</v>
          </cell>
        </row>
        <row r="305">
          <cell r="E305">
            <v>200</v>
          </cell>
          <cell r="W305">
            <v>2018</v>
          </cell>
        </row>
        <row r="306">
          <cell r="E306">
            <v>-184.2</v>
          </cell>
          <cell r="W306">
            <v>2018</v>
          </cell>
        </row>
        <row r="307">
          <cell r="E307">
            <v>-96.5</v>
          </cell>
          <cell r="W307">
            <v>2018</v>
          </cell>
        </row>
        <row r="308">
          <cell r="E308">
            <v>-86.7</v>
          </cell>
          <cell r="W308">
            <v>2018</v>
          </cell>
        </row>
        <row r="309">
          <cell r="E309">
            <v>200</v>
          </cell>
          <cell r="W309">
            <v>2018</v>
          </cell>
        </row>
        <row r="310">
          <cell r="E310">
            <v>-90.4</v>
          </cell>
          <cell r="W310">
            <v>2018</v>
          </cell>
        </row>
        <row r="311">
          <cell r="E311">
            <v>200</v>
          </cell>
          <cell r="W311">
            <v>2018</v>
          </cell>
        </row>
        <row r="312">
          <cell r="E312">
            <v>-213.4</v>
          </cell>
          <cell r="W312">
            <v>2018</v>
          </cell>
        </row>
        <row r="313">
          <cell r="E313">
            <v>-87.1</v>
          </cell>
          <cell r="W313">
            <v>2018</v>
          </cell>
        </row>
        <row r="314">
          <cell r="E314">
            <v>100</v>
          </cell>
          <cell r="W314">
            <v>2018</v>
          </cell>
        </row>
        <row r="315">
          <cell r="E315">
            <v>200</v>
          </cell>
          <cell r="W315">
            <v>2018</v>
          </cell>
        </row>
        <row r="316">
          <cell r="E316">
            <v>100</v>
          </cell>
          <cell r="W316">
            <v>2018</v>
          </cell>
        </row>
        <row r="317">
          <cell r="E317">
            <v>200</v>
          </cell>
          <cell r="W317">
            <v>2018</v>
          </cell>
        </row>
        <row r="318">
          <cell r="E318">
            <v>-101.5</v>
          </cell>
          <cell r="W318">
            <v>2018</v>
          </cell>
        </row>
        <row r="319">
          <cell r="E319">
            <v>-104</v>
          </cell>
          <cell r="W319">
            <v>2018</v>
          </cell>
        </row>
        <row r="320">
          <cell r="E320">
            <v>200</v>
          </cell>
          <cell r="W320">
            <v>2018</v>
          </cell>
        </row>
        <row r="321">
          <cell r="E321">
            <v>-107.2</v>
          </cell>
          <cell r="W321">
            <v>2018</v>
          </cell>
        </row>
        <row r="322">
          <cell r="E322">
            <v>100</v>
          </cell>
          <cell r="W322">
            <v>2018</v>
          </cell>
        </row>
        <row r="323">
          <cell r="E323">
            <v>200</v>
          </cell>
          <cell r="W323">
            <v>2018</v>
          </cell>
        </row>
        <row r="324">
          <cell r="E324">
            <v>-110.8</v>
          </cell>
          <cell r="W324">
            <v>2018</v>
          </cell>
        </row>
        <row r="325">
          <cell r="E325">
            <v>200</v>
          </cell>
          <cell r="W325">
            <v>2018</v>
          </cell>
        </row>
        <row r="326">
          <cell r="E326">
            <v>-227.4</v>
          </cell>
          <cell r="W326">
            <v>2018</v>
          </cell>
        </row>
        <row r="327">
          <cell r="E327">
            <v>-92.9</v>
          </cell>
          <cell r="W327">
            <v>2018</v>
          </cell>
        </row>
        <row r="328">
          <cell r="E328">
            <v>200</v>
          </cell>
          <cell r="W328">
            <v>2018</v>
          </cell>
        </row>
        <row r="329">
          <cell r="E329">
            <v>100</v>
          </cell>
          <cell r="W329">
            <v>2018</v>
          </cell>
        </row>
        <row r="330">
          <cell r="E330">
            <v>100</v>
          </cell>
          <cell r="W330">
            <v>2018</v>
          </cell>
        </row>
        <row r="331">
          <cell r="E331">
            <v>200</v>
          </cell>
          <cell r="W331">
            <v>2018</v>
          </cell>
        </row>
        <row r="332">
          <cell r="E332">
            <v>-200.4</v>
          </cell>
          <cell r="W332">
            <v>2018</v>
          </cell>
        </row>
        <row r="333">
          <cell r="E333">
            <v>-112.4</v>
          </cell>
          <cell r="W333">
            <v>2018</v>
          </cell>
        </row>
        <row r="334">
          <cell r="E334">
            <v>100</v>
          </cell>
          <cell r="W334">
            <v>2018</v>
          </cell>
        </row>
        <row r="335">
          <cell r="E335">
            <v>100</v>
          </cell>
          <cell r="W335">
            <v>2018</v>
          </cell>
        </row>
        <row r="336">
          <cell r="E336">
            <v>-185.8</v>
          </cell>
          <cell r="W336">
            <v>2018</v>
          </cell>
        </row>
        <row r="337">
          <cell r="E337">
            <v>-87.4</v>
          </cell>
          <cell r="W337">
            <v>2018</v>
          </cell>
        </row>
        <row r="338">
          <cell r="E338">
            <v>-216.6</v>
          </cell>
          <cell r="W338">
            <v>2018</v>
          </cell>
        </row>
        <row r="339">
          <cell r="E339">
            <v>-174.8</v>
          </cell>
          <cell r="W339">
            <v>2018</v>
          </cell>
        </row>
        <row r="340">
          <cell r="E340">
            <v>200</v>
          </cell>
          <cell r="W340">
            <v>2018</v>
          </cell>
        </row>
        <row r="341">
          <cell r="E341">
            <v>-212.8</v>
          </cell>
          <cell r="W341">
            <v>2018</v>
          </cell>
        </row>
        <row r="342">
          <cell r="E342">
            <v>-220</v>
          </cell>
          <cell r="W342">
            <v>2018</v>
          </cell>
        </row>
        <row r="343">
          <cell r="E343">
            <v>-172.2</v>
          </cell>
          <cell r="W343">
            <v>2018</v>
          </cell>
        </row>
        <row r="344">
          <cell r="E344">
            <v>-89.1</v>
          </cell>
          <cell r="W344">
            <v>2018</v>
          </cell>
        </row>
        <row r="345">
          <cell r="E345">
            <v>100</v>
          </cell>
          <cell r="W345">
            <v>2018</v>
          </cell>
        </row>
        <row r="346">
          <cell r="E346">
            <v>200</v>
          </cell>
          <cell r="W346">
            <v>2018</v>
          </cell>
        </row>
        <row r="347">
          <cell r="E347">
            <v>-171.4</v>
          </cell>
          <cell r="W347">
            <v>2018</v>
          </cell>
        </row>
        <row r="348">
          <cell r="E348">
            <v>-89.9</v>
          </cell>
          <cell r="W348">
            <v>2018</v>
          </cell>
        </row>
        <row r="349">
          <cell r="E349">
            <v>100</v>
          </cell>
          <cell r="W349">
            <v>2018</v>
          </cell>
        </row>
        <row r="350">
          <cell r="E350">
            <v>-89.3</v>
          </cell>
          <cell r="W350">
            <v>2018</v>
          </cell>
        </row>
        <row r="351">
          <cell r="E351">
            <v>100</v>
          </cell>
          <cell r="W351">
            <v>2018</v>
          </cell>
        </row>
        <row r="352">
          <cell r="E352">
            <v>200</v>
          </cell>
          <cell r="W352">
            <v>2018</v>
          </cell>
        </row>
        <row r="353">
          <cell r="E353">
            <v>200</v>
          </cell>
          <cell r="W353">
            <v>2018</v>
          </cell>
        </row>
        <row r="354">
          <cell r="E354">
            <v>-193.6</v>
          </cell>
          <cell r="W354">
            <v>2018</v>
          </cell>
        </row>
        <row r="355">
          <cell r="E355">
            <v>-92.2</v>
          </cell>
          <cell r="W355">
            <v>2018</v>
          </cell>
        </row>
        <row r="356">
          <cell r="E356">
            <v>-92.8</v>
          </cell>
          <cell r="W356">
            <v>2018</v>
          </cell>
        </row>
        <row r="357">
          <cell r="E357">
            <v>180.8</v>
          </cell>
          <cell r="W357">
            <v>2018</v>
          </cell>
        </row>
        <row r="358">
          <cell r="E358">
            <v>-198</v>
          </cell>
          <cell r="W358">
            <v>2018</v>
          </cell>
        </row>
        <row r="359">
          <cell r="E359">
            <v>-85.9</v>
          </cell>
          <cell r="W359">
            <v>2018</v>
          </cell>
        </row>
        <row r="360">
          <cell r="E360">
            <v>200</v>
          </cell>
          <cell r="W360">
            <v>2018</v>
          </cell>
        </row>
        <row r="361">
          <cell r="E361">
            <v>-189.2</v>
          </cell>
          <cell r="W361">
            <v>2018</v>
          </cell>
        </row>
        <row r="362">
          <cell r="E362">
            <v>-176</v>
          </cell>
          <cell r="W362">
            <v>2018</v>
          </cell>
        </row>
        <row r="363">
          <cell r="E363">
            <v>-172.6</v>
          </cell>
          <cell r="W363">
            <v>2018</v>
          </cell>
        </row>
        <row r="364">
          <cell r="E364">
            <v>-176.4</v>
          </cell>
          <cell r="W364">
            <v>2018</v>
          </cell>
        </row>
        <row r="365">
          <cell r="E365">
            <v>-350.6</v>
          </cell>
          <cell r="W365">
            <v>2018</v>
          </cell>
        </row>
        <row r="366">
          <cell r="E366">
            <v>-86</v>
          </cell>
          <cell r="W366">
            <v>2018</v>
          </cell>
        </row>
        <row r="367">
          <cell r="E367">
            <v>178.6</v>
          </cell>
          <cell r="W367">
            <v>2018</v>
          </cell>
        </row>
        <row r="368">
          <cell r="E368">
            <v>200</v>
          </cell>
          <cell r="W368">
            <v>2018</v>
          </cell>
        </row>
        <row r="369">
          <cell r="E369">
            <v>-138.19999999999999</v>
          </cell>
          <cell r="W369">
            <v>2018</v>
          </cell>
        </row>
        <row r="370">
          <cell r="E370">
            <v>-97.3</v>
          </cell>
          <cell r="W370">
            <v>2018</v>
          </cell>
        </row>
        <row r="371">
          <cell r="E371">
            <v>200</v>
          </cell>
          <cell r="W371">
            <v>2018</v>
          </cell>
        </row>
        <row r="372">
          <cell r="E372">
            <v>-95.4</v>
          </cell>
          <cell r="W372">
            <v>2018</v>
          </cell>
        </row>
        <row r="373">
          <cell r="E373">
            <v>200</v>
          </cell>
          <cell r="W373">
            <v>2018</v>
          </cell>
        </row>
        <row r="374">
          <cell r="E374">
            <v>200</v>
          </cell>
          <cell r="W374">
            <v>2018</v>
          </cell>
        </row>
        <row r="375">
          <cell r="E375">
            <v>-181.6</v>
          </cell>
          <cell r="W375">
            <v>2018</v>
          </cell>
        </row>
        <row r="376">
          <cell r="E376">
            <v>-217</v>
          </cell>
          <cell r="W376">
            <v>2018</v>
          </cell>
        </row>
        <row r="377">
          <cell r="E377">
            <v>-220.4</v>
          </cell>
          <cell r="W377">
            <v>2018</v>
          </cell>
        </row>
        <row r="378">
          <cell r="E378">
            <v>100</v>
          </cell>
          <cell r="W378">
            <v>2018</v>
          </cell>
        </row>
        <row r="379">
          <cell r="E379">
            <v>-89.6</v>
          </cell>
          <cell r="W379">
            <v>2018</v>
          </cell>
        </row>
        <row r="380">
          <cell r="E380">
            <v>-85.9</v>
          </cell>
          <cell r="W380">
            <v>2018</v>
          </cell>
        </row>
        <row r="381">
          <cell r="E381">
            <v>200</v>
          </cell>
          <cell r="W381">
            <v>2018</v>
          </cell>
        </row>
        <row r="382">
          <cell r="E382">
            <v>-170.4</v>
          </cell>
          <cell r="W382">
            <v>2018</v>
          </cell>
        </row>
        <row r="383">
          <cell r="E383">
            <v>-180.2</v>
          </cell>
          <cell r="W383">
            <v>2018</v>
          </cell>
        </row>
        <row r="384">
          <cell r="E384">
            <v>-172.8</v>
          </cell>
          <cell r="W384">
            <v>2018</v>
          </cell>
        </row>
        <row r="385">
          <cell r="E385">
            <v>-89.4</v>
          </cell>
          <cell r="W385">
            <v>2018</v>
          </cell>
        </row>
        <row r="386">
          <cell r="E386">
            <v>200</v>
          </cell>
          <cell r="W386">
            <v>2018</v>
          </cell>
        </row>
        <row r="387">
          <cell r="E387">
            <v>-211</v>
          </cell>
          <cell r="W387">
            <v>2018</v>
          </cell>
        </row>
        <row r="388">
          <cell r="E388">
            <v>-182.2</v>
          </cell>
          <cell r="W388">
            <v>2018</v>
          </cell>
        </row>
        <row r="389">
          <cell r="E389">
            <v>200</v>
          </cell>
          <cell r="W389">
            <v>2018</v>
          </cell>
        </row>
        <row r="390">
          <cell r="E390">
            <v>-172.8</v>
          </cell>
          <cell r="W390">
            <v>2018</v>
          </cell>
        </row>
        <row r="391">
          <cell r="E391">
            <v>200</v>
          </cell>
          <cell r="W391">
            <v>2018</v>
          </cell>
        </row>
        <row r="392">
          <cell r="E392">
            <v>-111.4</v>
          </cell>
          <cell r="W392">
            <v>2018</v>
          </cell>
        </row>
        <row r="393">
          <cell r="E393">
            <v>200</v>
          </cell>
          <cell r="W393">
            <v>2018</v>
          </cell>
        </row>
        <row r="394">
          <cell r="E394">
            <v>-184.4</v>
          </cell>
          <cell r="W394">
            <v>2018</v>
          </cell>
        </row>
        <row r="395">
          <cell r="E395">
            <v>-100.5</v>
          </cell>
          <cell r="W395">
            <v>2018</v>
          </cell>
        </row>
        <row r="396">
          <cell r="E396">
            <v>92.9</v>
          </cell>
          <cell r="W396">
            <v>2018</v>
          </cell>
        </row>
        <row r="397">
          <cell r="E397">
            <v>200</v>
          </cell>
          <cell r="W397">
            <v>2018</v>
          </cell>
        </row>
        <row r="398">
          <cell r="E398">
            <v>-88.1</v>
          </cell>
          <cell r="W398">
            <v>2018</v>
          </cell>
        </row>
        <row r="399">
          <cell r="E399">
            <v>89</v>
          </cell>
          <cell r="W399">
            <v>2018</v>
          </cell>
        </row>
        <row r="400">
          <cell r="E400">
            <v>200</v>
          </cell>
          <cell r="W400">
            <v>2019</v>
          </cell>
        </row>
        <row r="401">
          <cell r="E401">
            <v>-97.8</v>
          </cell>
          <cell r="W401">
            <v>2019</v>
          </cell>
        </row>
        <row r="402">
          <cell r="E402">
            <v>200</v>
          </cell>
          <cell r="W402">
            <v>2019</v>
          </cell>
        </row>
        <row r="403">
          <cell r="E403">
            <v>-174.6</v>
          </cell>
          <cell r="W403">
            <v>2019</v>
          </cell>
        </row>
        <row r="404">
          <cell r="E404">
            <v>-94.5</v>
          </cell>
          <cell r="W404">
            <v>2019</v>
          </cell>
        </row>
        <row r="405">
          <cell r="E405">
            <v>200</v>
          </cell>
          <cell r="W405">
            <v>2019</v>
          </cell>
        </row>
        <row r="406">
          <cell r="E406">
            <v>-98.2</v>
          </cell>
          <cell r="W406">
            <v>2019</v>
          </cell>
        </row>
        <row r="407">
          <cell r="E407">
            <v>-170.6</v>
          </cell>
          <cell r="W407">
            <v>2019</v>
          </cell>
        </row>
        <row r="408">
          <cell r="E408">
            <v>-91.1</v>
          </cell>
          <cell r="W408">
            <v>2019</v>
          </cell>
        </row>
        <row r="409">
          <cell r="E409">
            <v>-90.3</v>
          </cell>
          <cell r="W409">
            <v>2019</v>
          </cell>
        </row>
        <row r="410">
          <cell r="E410">
            <v>100</v>
          </cell>
          <cell r="W410">
            <v>2019</v>
          </cell>
        </row>
        <row r="411">
          <cell r="E411">
            <v>200</v>
          </cell>
          <cell r="W411">
            <v>2019</v>
          </cell>
        </row>
        <row r="412">
          <cell r="E412">
            <v>-190.2</v>
          </cell>
          <cell r="W412">
            <v>2019</v>
          </cell>
        </row>
        <row r="413">
          <cell r="E413">
            <v>184.4</v>
          </cell>
          <cell r="W413">
            <v>2019</v>
          </cell>
        </row>
        <row r="414">
          <cell r="E414">
            <v>-179.6</v>
          </cell>
          <cell r="W414">
            <v>2019</v>
          </cell>
        </row>
        <row r="415">
          <cell r="E415">
            <v>-94.1</v>
          </cell>
          <cell r="W415">
            <v>2019</v>
          </cell>
        </row>
        <row r="416">
          <cell r="E416">
            <v>-176.4</v>
          </cell>
          <cell r="W416">
            <v>2019</v>
          </cell>
        </row>
        <row r="417">
          <cell r="E417">
            <v>-172.4</v>
          </cell>
          <cell r="W417">
            <v>2019</v>
          </cell>
        </row>
        <row r="418">
          <cell r="E418">
            <v>-183.4</v>
          </cell>
          <cell r="W418">
            <v>2019</v>
          </cell>
        </row>
        <row r="419">
          <cell r="E419">
            <v>-186.8</v>
          </cell>
          <cell r="W419">
            <v>2019</v>
          </cell>
        </row>
        <row r="420">
          <cell r="E420">
            <v>-184</v>
          </cell>
          <cell r="W420">
            <v>2019</v>
          </cell>
        </row>
        <row r="421">
          <cell r="E421">
            <v>181.6</v>
          </cell>
          <cell r="W421">
            <v>2019</v>
          </cell>
        </row>
        <row r="422">
          <cell r="E422">
            <v>-174.6</v>
          </cell>
          <cell r="W422">
            <v>2019</v>
          </cell>
        </row>
        <row r="423">
          <cell r="E423">
            <v>-85.9</v>
          </cell>
          <cell r="W423">
            <v>2019</v>
          </cell>
        </row>
        <row r="424">
          <cell r="E424">
            <v>100</v>
          </cell>
          <cell r="W424">
            <v>2019</v>
          </cell>
        </row>
        <row r="425">
          <cell r="E425">
            <v>176.2</v>
          </cell>
          <cell r="W425">
            <v>2019</v>
          </cell>
        </row>
        <row r="426">
          <cell r="E426">
            <v>90.3</v>
          </cell>
          <cell r="W426">
            <v>2019</v>
          </cell>
        </row>
        <row r="427">
          <cell r="E427">
            <v>90.4</v>
          </cell>
          <cell r="W427">
            <v>2019</v>
          </cell>
        </row>
        <row r="428">
          <cell r="E428">
            <v>-93.8</v>
          </cell>
          <cell r="W428">
            <v>2019</v>
          </cell>
        </row>
        <row r="429">
          <cell r="E429">
            <v>100</v>
          </cell>
          <cell r="W429">
            <v>2019</v>
          </cell>
        </row>
        <row r="430">
          <cell r="E430">
            <v>-176.8</v>
          </cell>
          <cell r="W430">
            <v>2019</v>
          </cell>
        </row>
        <row r="431">
          <cell r="E431">
            <v>-176</v>
          </cell>
          <cell r="W431">
            <v>2019</v>
          </cell>
        </row>
        <row r="432">
          <cell r="E432">
            <v>-200.8</v>
          </cell>
          <cell r="W432">
            <v>2019</v>
          </cell>
        </row>
        <row r="433">
          <cell r="E433">
            <v>100</v>
          </cell>
          <cell r="W433">
            <v>2019</v>
          </cell>
        </row>
        <row r="434">
          <cell r="E434">
            <v>200</v>
          </cell>
          <cell r="W434">
            <v>2019</v>
          </cell>
        </row>
        <row r="435">
          <cell r="E435">
            <v>-174.2</v>
          </cell>
          <cell r="W435">
            <v>2019</v>
          </cell>
        </row>
        <row r="436">
          <cell r="E436">
            <v>-88.6</v>
          </cell>
          <cell r="W436">
            <v>2019</v>
          </cell>
        </row>
        <row r="437">
          <cell r="E437">
            <v>-93.3</v>
          </cell>
          <cell r="W437">
            <v>2019</v>
          </cell>
        </row>
        <row r="438">
          <cell r="E438">
            <v>200</v>
          </cell>
          <cell r="W438">
            <v>2019</v>
          </cell>
        </row>
        <row r="439">
          <cell r="E439">
            <v>-172.2</v>
          </cell>
          <cell r="W439">
            <v>2019</v>
          </cell>
        </row>
        <row r="440">
          <cell r="E440">
            <v>200</v>
          </cell>
          <cell r="W440">
            <v>2019</v>
          </cell>
        </row>
        <row r="441">
          <cell r="E441">
            <v>100</v>
          </cell>
          <cell r="W441">
            <v>2019</v>
          </cell>
        </row>
        <row r="442">
          <cell r="E442">
            <v>-89.8</v>
          </cell>
          <cell r="W442">
            <v>2019</v>
          </cell>
        </row>
        <row r="443">
          <cell r="E443">
            <v>100</v>
          </cell>
          <cell r="W443">
            <v>2019</v>
          </cell>
        </row>
        <row r="444">
          <cell r="E444">
            <v>200</v>
          </cell>
          <cell r="W444">
            <v>2019</v>
          </cell>
        </row>
        <row r="445">
          <cell r="E445">
            <v>-171</v>
          </cell>
          <cell r="W445">
            <v>2019</v>
          </cell>
        </row>
        <row r="446">
          <cell r="E446">
            <v>100</v>
          </cell>
          <cell r="W446">
            <v>2019</v>
          </cell>
        </row>
        <row r="447">
          <cell r="E447">
            <v>100</v>
          </cell>
          <cell r="W447">
            <v>2019</v>
          </cell>
        </row>
        <row r="448">
          <cell r="E448">
            <v>-86.4</v>
          </cell>
          <cell r="W448">
            <v>2019</v>
          </cell>
        </row>
        <row r="449">
          <cell r="E449">
            <v>200</v>
          </cell>
          <cell r="W449">
            <v>2019</v>
          </cell>
        </row>
        <row r="450">
          <cell r="E450">
            <v>-186.2</v>
          </cell>
          <cell r="W450">
            <v>2019</v>
          </cell>
        </row>
        <row r="451">
          <cell r="E451">
            <v>-97.2</v>
          </cell>
          <cell r="W451">
            <v>2019</v>
          </cell>
        </row>
        <row r="452">
          <cell r="E452">
            <v>-170.6</v>
          </cell>
          <cell r="W452">
            <v>2019</v>
          </cell>
        </row>
        <row r="453">
          <cell r="E453">
            <v>-173.8</v>
          </cell>
          <cell r="W453">
            <v>2019</v>
          </cell>
        </row>
        <row r="454">
          <cell r="E454">
            <v>178.6</v>
          </cell>
          <cell r="W454">
            <v>2019</v>
          </cell>
        </row>
        <row r="455">
          <cell r="E455">
            <v>100</v>
          </cell>
          <cell r="W455">
            <v>2019</v>
          </cell>
        </row>
        <row r="456">
          <cell r="E456">
            <v>-88.7</v>
          </cell>
          <cell r="W456">
            <v>2019</v>
          </cell>
        </row>
        <row r="457">
          <cell r="E457">
            <v>200</v>
          </cell>
          <cell r="W457">
            <v>2019</v>
          </cell>
        </row>
        <row r="458">
          <cell r="E458">
            <v>-193</v>
          </cell>
          <cell r="W458">
            <v>2019</v>
          </cell>
        </row>
        <row r="459">
          <cell r="E459">
            <v>-173.2</v>
          </cell>
          <cell r="W459">
            <v>2019</v>
          </cell>
        </row>
        <row r="460">
          <cell r="E460">
            <v>-95.3</v>
          </cell>
          <cell r="W460">
            <v>2019</v>
          </cell>
        </row>
        <row r="461">
          <cell r="E461">
            <v>200</v>
          </cell>
          <cell r="W461">
            <v>2019</v>
          </cell>
        </row>
        <row r="462">
          <cell r="E462">
            <v>-87.9</v>
          </cell>
          <cell r="W462">
            <v>2019</v>
          </cell>
        </row>
        <row r="463">
          <cell r="E463">
            <v>-96.6</v>
          </cell>
          <cell r="W463">
            <v>2019</v>
          </cell>
        </row>
        <row r="464">
          <cell r="E464">
            <v>187</v>
          </cell>
          <cell r="W464">
            <v>2019</v>
          </cell>
        </row>
        <row r="465">
          <cell r="E465">
            <v>200</v>
          </cell>
          <cell r="W465">
            <v>2019</v>
          </cell>
        </row>
        <row r="466">
          <cell r="E466">
            <v>-95.3</v>
          </cell>
          <cell r="W466">
            <v>2019</v>
          </cell>
        </row>
        <row r="467">
          <cell r="E467">
            <v>178.2</v>
          </cell>
          <cell r="W467">
            <v>2019</v>
          </cell>
        </row>
        <row r="468">
          <cell r="E468">
            <v>-178</v>
          </cell>
          <cell r="W468">
            <v>2019</v>
          </cell>
        </row>
        <row r="469">
          <cell r="E469">
            <v>100</v>
          </cell>
          <cell r="W469">
            <v>2019</v>
          </cell>
        </row>
        <row r="470">
          <cell r="E470">
            <v>91.6</v>
          </cell>
          <cell r="W470">
            <v>2019</v>
          </cell>
        </row>
        <row r="471">
          <cell r="E471">
            <v>90.2</v>
          </cell>
          <cell r="W471">
            <v>2019</v>
          </cell>
        </row>
        <row r="472">
          <cell r="E472">
            <v>90.1</v>
          </cell>
          <cell r="W472">
            <v>2019</v>
          </cell>
        </row>
        <row r="473">
          <cell r="E473">
            <v>90.3</v>
          </cell>
          <cell r="W473">
            <v>2019</v>
          </cell>
        </row>
        <row r="474">
          <cell r="E474">
            <v>100</v>
          </cell>
          <cell r="W474">
            <v>2019</v>
          </cell>
        </row>
        <row r="475">
          <cell r="E475">
            <v>-99.6</v>
          </cell>
          <cell r="W475">
            <v>2019</v>
          </cell>
        </row>
        <row r="476">
          <cell r="E476">
            <v>-172.8</v>
          </cell>
          <cell r="W476">
            <v>2019</v>
          </cell>
        </row>
        <row r="477">
          <cell r="E477">
            <v>200</v>
          </cell>
          <cell r="W477">
            <v>2019</v>
          </cell>
        </row>
        <row r="478">
          <cell r="E478">
            <v>100</v>
          </cell>
          <cell r="W478">
            <v>2019</v>
          </cell>
        </row>
        <row r="479">
          <cell r="E479">
            <v>100</v>
          </cell>
          <cell r="W479">
            <v>2019</v>
          </cell>
        </row>
        <row r="480">
          <cell r="E480">
            <v>-90.6</v>
          </cell>
          <cell r="W480">
            <v>2019</v>
          </cell>
        </row>
        <row r="481">
          <cell r="E481">
            <v>-207.2</v>
          </cell>
          <cell r="W481">
            <v>2019</v>
          </cell>
        </row>
        <row r="482">
          <cell r="E482">
            <v>-188.2</v>
          </cell>
          <cell r="W482">
            <v>2019</v>
          </cell>
        </row>
        <row r="483">
          <cell r="E483">
            <v>-197.4</v>
          </cell>
          <cell r="W483">
            <v>2019</v>
          </cell>
        </row>
        <row r="484">
          <cell r="E484">
            <v>-176.4</v>
          </cell>
          <cell r="W484">
            <v>2019</v>
          </cell>
        </row>
        <row r="485">
          <cell r="E485">
            <v>191</v>
          </cell>
          <cell r="W485">
            <v>2019</v>
          </cell>
        </row>
        <row r="486">
          <cell r="E486">
            <v>-178.4</v>
          </cell>
          <cell r="W486">
            <v>2019</v>
          </cell>
        </row>
        <row r="487">
          <cell r="E487">
            <v>200</v>
          </cell>
          <cell r="W487">
            <v>2019</v>
          </cell>
        </row>
        <row r="488">
          <cell r="E488">
            <v>-86.1</v>
          </cell>
          <cell r="W488">
            <v>2019</v>
          </cell>
        </row>
        <row r="489">
          <cell r="E489">
            <v>100</v>
          </cell>
          <cell r="W489">
            <v>2019</v>
          </cell>
        </row>
        <row r="490">
          <cell r="E490">
            <v>100</v>
          </cell>
          <cell r="W490">
            <v>2019</v>
          </cell>
        </row>
        <row r="491">
          <cell r="E491">
            <v>-173</v>
          </cell>
          <cell r="W491">
            <v>2019</v>
          </cell>
        </row>
        <row r="492">
          <cell r="E492">
            <v>-211.2</v>
          </cell>
          <cell r="W492">
            <v>2019</v>
          </cell>
        </row>
        <row r="493">
          <cell r="E493">
            <v>-92.7</v>
          </cell>
          <cell r="W493">
            <v>2019</v>
          </cell>
        </row>
        <row r="494">
          <cell r="E494">
            <v>100</v>
          </cell>
          <cell r="W494">
            <v>2019</v>
          </cell>
        </row>
        <row r="495">
          <cell r="E495">
            <v>200</v>
          </cell>
          <cell r="W495">
            <v>2019</v>
          </cell>
        </row>
        <row r="496">
          <cell r="E496">
            <v>-90</v>
          </cell>
          <cell r="W496">
            <v>2019</v>
          </cell>
        </row>
        <row r="497">
          <cell r="E497">
            <v>100</v>
          </cell>
          <cell r="W497">
            <v>2019</v>
          </cell>
        </row>
        <row r="498">
          <cell r="E498">
            <v>-170.6</v>
          </cell>
          <cell r="W498">
            <v>2019</v>
          </cell>
        </row>
        <row r="499">
          <cell r="E499">
            <v>-89.1</v>
          </cell>
          <cell r="W499">
            <v>2019</v>
          </cell>
        </row>
        <row r="500">
          <cell r="E500">
            <v>200</v>
          </cell>
          <cell r="W500">
            <v>2019</v>
          </cell>
        </row>
        <row r="501">
          <cell r="E501">
            <v>-175</v>
          </cell>
          <cell r="W501">
            <v>2019</v>
          </cell>
        </row>
        <row r="502">
          <cell r="E502">
            <v>-189.4</v>
          </cell>
          <cell r="W502">
            <v>2019</v>
          </cell>
        </row>
        <row r="503">
          <cell r="E503">
            <v>-417</v>
          </cell>
          <cell r="W503">
            <v>2019</v>
          </cell>
        </row>
        <row r="504">
          <cell r="E504">
            <v>-90.6</v>
          </cell>
          <cell r="W504">
            <v>2019</v>
          </cell>
        </row>
        <row r="505">
          <cell r="E505">
            <v>100</v>
          </cell>
          <cell r="W505">
            <v>2019</v>
          </cell>
        </row>
        <row r="506">
          <cell r="E506">
            <v>200</v>
          </cell>
          <cell r="W506">
            <v>2019</v>
          </cell>
        </row>
        <row r="507">
          <cell r="E507">
            <v>-180.2</v>
          </cell>
          <cell r="W507">
            <v>2019</v>
          </cell>
        </row>
        <row r="508">
          <cell r="E508">
            <v>200</v>
          </cell>
          <cell r="W508">
            <v>2019</v>
          </cell>
        </row>
        <row r="509">
          <cell r="E509">
            <v>100</v>
          </cell>
          <cell r="W509">
            <v>2019</v>
          </cell>
        </row>
        <row r="510">
          <cell r="E510">
            <v>-97.7</v>
          </cell>
          <cell r="W510">
            <v>2019</v>
          </cell>
        </row>
        <row r="511">
          <cell r="E511">
            <v>-175.6</v>
          </cell>
          <cell r="W511">
            <v>2019</v>
          </cell>
        </row>
        <row r="512">
          <cell r="E512">
            <v>-171.8</v>
          </cell>
          <cell r="W512">
            <v>2019</v>
          </cell>
        </row>
        <row r="513">
          <cell r="E513">
            <v>100</v>
          </cell>
          <cell r="W513">
            <v>2019</v>
          </cell>
        </row>
        <row r="514">
          <cell r="E514">
            <v>200</v>
          </cell>
          <cell r="W514">
            <v>2019</v>
          </cell>
        </row>
        <row r="515">
          <cell r="E515">
            <v>-100.7</v>
          </cell>
          <cell r="W515">
            <v>2019</v>
          </cell>
        </row>
        <row r="516">
          <cell r="E516">
            <v>200</v>
          </cell>
          <cell r="W516">
            <v>2019</v>
          </cell>
        </row>
        <row r="517">
          <cell r="E517">
            <v>-88.9</v>
          </cell>
          <cell r="W517">
            <v>2019</v>
          </cell>
        </row>
        <row r="518">
          <cell r="E518">
            <v>-86.2</v>
          </cell>
          <cell r="W518">
            <v>2019</v>
          </cell>
        </row>
        <row r="519">
          <cell r="E519">
            <v>200</v>
          </cell>
          <cell r="W519">
            <v>2019</v>
          </cell>
        </row>
        <row r="520">
          <cell r="E520">
            <v>200</v>
          </cell>
          <cell r="W520">
            <v>2019</v>
          </cell>
        </row>
        <row r="521">
          <cell r="E521">
            <v>-181.8</v>
          </cell>
          <cell r="W521">
            <v>2019</v>
          </cell>
        </row>
        <row r="522">
          <cell r="E522">
            <v>100</v>
          </cell>
          <cell r="W522">
            <v>2019</v>
          </cell>
        </row>
        <row r="523">
          <cell r="E523">
            <v>100</v>
          </cell>
          <cell r="W523">
            <v>2019</v>
          </cell>
        </row>
        <row r="524">
          <cell r="E524">
            <v>100</v>
          </cell>
          <cell r="W524">
            <v>2019</v>
          </cell>
        </row>
        <row r="525">
          <cell r="E525">
            <v>100</v>
          </cell>
          <cell r="W525">
            <v>2019</v>
          </cell>
        </row>
        <row r="526">
          <cell r="E526">
            <v>200</v>
          </cell>
          <cell r="W526">
            <v>2019</v>
          </cell>
        </row>
        <row r="527">
          <cell r="E527">
            <v>-86.3</v>
          </cell>
          <cell r="W527">
            <v>2019</v>
          </cell>
        </row>
        <row r="528">
          <cell r="E528">
            <v>100</v>
          </cell>
          <cell r="W528">
            <v>2019</v>
          </cell>
        </row>
        <row r="529">
          <cell r="E529">
            <v>100</v>
          </cell>
          <cell r="W529">
            <v>2019</v>
          </cell>
        </row>
        <row r="530">
          <cell r="E530">
            <v>-177.6</v>
          </cell>
          <cell r="W530">
            <v>2019</v>
          </cell>
        </row>
        <row r="531">
          <cell r="E531">
            <v>-85.4</v>
          </cell>
          <cell r="W531">
            <v>2019</v>
          </cell>
        </row>
        <row r="532">
          <cell r="E532">
            <v>183.6</v>
          </cell>
          <cell r="W532">
            <v>2019</v>
          </cell>
        </row>
        <row r="533">
          <cell r="E533">
            <v>-173.6</v>
          </cell>
          <cell r="W533">
            <v>2019</v>
          </cell>
        </row>
        <row r="534">
          <cell r="E534">
            <v>90.4</v>
          </cell>
          <cell r="W534">
            <v>2019</v>
          </cell>
        </row>
        <row r="535">
          <cell r="E535">
            <v>100</v>
          </cell>
          <cell r="W535">
            <v>2019</v>
          </cell>
        </row>
        <row r="536">
          <cell r="E536">
            <v>100</v>
          </cell>
          <cell r="W536">
            <v>2019</v>
          </cell>
        </row>
        <row r="537">
          <cell r="E537">
            <v>-90.4</v>
          </cell>
          <cell r="W537">
            <v>2019</v>
          </cell>
        </row>
        <row r="538">
          <cell r="E538">
            <v>89.2</v>
          </cell>
          <cell r="W538">
            <v>2019</v>
          </cell>
        </row>
        <row r="539">
          <cell r="E539">
            <v>-191.4</v>
          </cell>
          <cell r="W539">
            <v>2019</v>
          </cell>
        </row>
        <row r="540">
          <cell r="E540">
            <v>-180.2</v>
          </cell>
          <cell r="W540">
            <v>2019</v>
          </cell>
        </row>
        <row r="541">
          <cell r="E541">
            <v>200</v>
          </cell>
          <cell r="W541">
            <v>2019</v>
          </cell>
        </row>
        <row r="542">
          <cell r="E542">
            <v>-95</v>
          </cell>
          <cell r="W542">
            <v>2019</v>
          </cell>
        </row>
        <row r="543">
          <cell r="E543">
            <v>-216.6</v>
          </cell>
          <cell r="W543">
            <v>2019</v>
          </cell>
        </row>
        <row r="544">
          <cell r="E544">
            <v>-181.2</v>
          </cell>
          <cell r="W544">
            <v>2019</v>
          </cell>
        </row>
        <row r="545">
          <cell r="E545">
            <v>-178</v>
          </cell>
          <cell r="W545">
            <v>2019</v>
          </cell>
        </row>
        <row r="546">
          <cell r="E546">
            <v>-191.2</v>
          </cell>
          <cell r="W546">
            <v>2019</v>
          </cell>
        </row>
        <row r="547">
          <cell r="E547">
            <v>200</v>
          </cell>
          <cell r="W547">
            <v>2019</v>
          </cell>
        </row>
        <row r="548">
          <cell r="E548">
            <v>100</v>
          </cell>
          <cell r="W548">
            <v>2019</v>
          </cell>
        </row>
        <row r="549">
          <cell r="E549">
            <v>89.1</v>
          </cell>
          <cell r="W549">
            <v>2019</v>
          </cell>
        </row>
        <row r="550">
          <cell r="E550">
            <v>100</v>
          </cell>
          <cell r="W550">
            <v>2019</v>
          </cell>
        </row>
        <row r="551">
          <cell r="E551">
            <v>100</v>
          </cell>
          <cell r="W551">
            <v>2019</v>
          </cell>
        </row>
        <row r="552">
          <cell r="E552">
            <v>200</v>
          </cell>
          <cell r="W552">
            <v>2019</v>
          </cell>
        </row>
        <row r="553">
          <cell r="E553">
            <v>-222.4</v>
          </cell>
          <cell r="W553">
            <v>2019</v>
          </cell>
        </row>
        <row r="554">
          <cell r="E554">
            <v>-171.4</v>
          </cell>
          <cell r="W554">
            <v>2019</v>
          </cell>
        </row>
        <row r="555">
          <cell r="E555">
            <v>-86.4</v>
          </cell>
          <cell r="W555">
            <v>2019</v>
          </cell>
        </row>
        <row r="556">
          <cell r="E556">
            <v>-92.4</v>
          </cell>
          <cell r="W556">
            <v>2019</v>
          </cell>
        </row>
        <row r="557">
          <cell r="E557">
            <v>100</v>
          </cell>
          <cell r="W557">
            <v>2019</v>
          </cell>
        </row>
        <row r="558">
          <cell r="E558">
            <v>200</v>
          </cell>
          <cell r="W558">
            <v>2019</v>
          </cell>
        </row>
        <row r="559">
          <cell r="E559">
            <v>-84.7</v>
          </cell>
          <cell r="W559">
            <v>2019</v>
          </cell>
        </row>
        <row r="560">
          <cell r="E560">
            <v>200</v>
          </cell>
          <cell r="W560">
            <v>2019</v>
          </cell>
        </row>
        <row r="561">
          <cell r="E561">
            <v>-92.5</v>
          </cell>
          <cell r="W561">
            <v>2019</v>
          </cell>
        </row>
        <row r="562">
          <cell r="E562">
            <v>-105.9</v>
          </cell>
          <cell r="W562">
            <v>2019</v>
          </cell>
        </row>
        <row r="563">
          <cell r="E563">
            <v>200</v>
          </cell>
          <cell r="W563">
            <v>2019</v>
          </cell>
        </row>
        <row r="564">
          <cell r="E564">
            <v>-86.6</v>
          </cell>
          <cell r="W564">
            <v>2019</v>
          </cell>
        </row>
        <row r="565">
          <cell r="E565">
            <v>200</v>
          </cell>
          <cell r="W565">
            <v>2019</v>
          </cell>
        </row>
        <row r="566">
          <cell r="E566">
            <v>200</v>
          </cell>
          <cell r="W566">
            <v>2019</v>
          </cell>
        </row>
        <row r="567">
          <cell r="E567">
            <v>-94.3</v>
          </cell>
          <cell r="W567">
            <v>2019</v>
          </cell>
        </row>
        <row r="568">
          <cell r="E568">
            <v>200</v>
          </cell>
          <cell r="W568">
            <v>2019</v>
          </cell>
        </row>
        <row r="569">
          <cell r="E569">
            <v>-95.7</v>
          </cell>
          <cell r="W569">
            <v>2019</v>
          </cell>
        </row>
        <row r="570">
          <cell r="E570">
            <v>100</v>
          </cell>
          <cell r="W570">
            <v>2019</v>
          </cell>
        </row>
        <row r="571">
          <cell r="E571">
            <v>100</v>
          </cell>
          <cell r="W571">
            <v>2019</v>
          </cell>
        </row>
        <row r="572">
          <cell r="E572">
            <v>200</v>
          </cell>
          <cell r="W572">
            <v>2019</v>
          </cell>
        </row>
        <row r="573">
          <cell r="E573">
            <v>-227.2</v>
          </cell>
          <cell r="W573">
            <v>2019</v>
          </cell>
        </row>
        <row r="574">
          <cell r="E574">
            <v>-192.4</v>
          </cell>
          <cell r="W574">
            <v>2019</v>
          </cell>
        </row>
        <row r="575">
          <cell r="E575">
            <v>-173</v>
          </cell>
          <cell r="W575">
            <v>2019</v>
          </cell>
        </row>
        <row r="576">
          <cell r="E576">
            <v>-93.9</v>
          </cell>
          <cell r="W576">
            <v>2019</v>
          </cell>
        </row>
        <row r="577">
          <cell r="E577">
            <v>-184</v>
          </cell>
          <cell r="W577">
            <v>2019</v>
          </cell>
        </row>
        <row r="578">
          <cell r="E578">
            <v>200</v>
          </cell>
          <cell r="W578">
            <v>2019</v>
          </cell>
        </row>
        <row r="579">
          <cell r="E579">
            <v>-174.8</v>
          </cell>
          <cell r="W579">
            <v>2019</v>
          </cell>
        </row>
        <row r="580">
          <cell r="E580">
            <v>-86.1</v>
          </cell>
          <cell r="W580">
            <v>2019</v>
          </cell>
        </row>
        <row r="581">
          <cell r="E581">
            <v>100</v>
          </cell>
          <cell r="W581">
            <v>2019</v>
          </cell>
        </row>
        <row r="582">
          <cell r="E582">
            <v>200</v>
          </cell>
          <cell r="W582">
            <v>2019</v>
          </cell>
        </row>
        <row r="583">
          <cell r="E583">
            <v>100</v>
          </cell>
          <cell r="W583">
            <v>2019</v>
          </cell>
        </row>
        <row r="584">
          <cell r="E584">
            <v>100</v>
          </cell>
          <cell r="W584">
            <v>2019</v>
          </cell>
        </row>
        <row r="585">
          <cell r="E585">
            <v>200</v>
          </cell>
          <cell r="W585">
            <v>2019</v>
          </cell>
        </row>
        <row r="586">
          <cell r="E586">
            <v>-103</v>
          </cell>
          <cell r="W586">
            <v>2019</v>
          </cell>
        </row>
        <row r="587">
          <cell r="E587">
            <v>88.7</v>
          </cell>
          <cell r="W587">
            <v>2019</v>
          </cell>
        </row>
        <row r="588">
          <cell r="E588">
            <v>100</v>
          </cell>
          <cell r="W588">
            <v>2019</v>
          </cell>
        </row>
        <row r="589">
          <cell r="E589">
            <v>-96.7</v>
          </cell>
          <cell r="W589">
            <v>2019</v>
          </cell>
        </row>
        <row r="590">
          <cell r="E590">
            <v>100</v>
          </cell>
          <cell r="W590">
            <v>2019</v>
          </cell>
        </row>
        <row r="591">
          <cell r="E591">
            <v>-190.8</v>
          </cell>
          <cell r="W591">
            <v>2019</v>
          </cell>
        </row>
        <row r="592">
          <cell r="E592">
            <v>-196.6</v>
          </cell>
          <cell r="W592">
            <v>2019</v>
          </cell>
        </row>
        <row r="593">
          <cell r="E593">
            <v>200</v>
          </cell>
          <cell r="W593">
            <v>2019</v>
          </cell>
        </row>
        <row r="594">
          <cell r="E594">
            <v>-232.8</v>
          </cell>
          <cell r="W594">
            <v>2019</v>
          </cell>
        </row>
        <row r="595">
          <cell r="E595">
            <v>-178</v>
          </cell>
          <cell r="W595">
            <v>2019</v>
          </cell>
        </row>
        <row r="596">
          <cell r="E596">
            <v>100</v>
          </cell>
          <cell r="W596">
            <v>2019</v>
          </cell>
        </row>
        <row r="597">
          <cell r="E597">
            <v>100</v>
          </cell>
          <cell r="W597">
            <v>2019</v>
          </cell>
        </row>
        <row r="598">
          <cell r="E598">
            <v>-89.3</v>
          </cell>
          <cell r="W598">
            <v>2019</v>
          </cell>
        </row>
        <row r="599">
          <cell r="E599">
            <v>-185.4</v>
          </cell>
          <cell r="W599">
            <v>2019</v>
          </cell>
        </row>
        <row r="600">
          <cell r="E600">
            <v>100</v>
          </cell>
          <cell r="W600">
            <v>2019</v>
          </cell>
        </row>
        <row r="601">
          <cell r="E601">
            <v>185</v>
          </cell>
          <cell r="W601">
            <v>2019</v>
          </cell>
        </row>
        <row r="602">
          <cell r="E602">
            <v>-86</v>
          </cell>
          <cell r="W602">
            <v>2019</v>
          </cell>
        </row>
        <row r="603">
          <cell r="E603">
            <v>-207.6</v>
          </cell>
          <cell r="W603">
            <v>2019</v>
          </cell>
        </row>
        <row r="604">
          <cell r="E604">
            <v>-185.6</v>
          </cell>
          <cell r="W604">
            <v>2019</v>
          </cell>
        </row>
        <row r="605">
          <cell r="E605">
            <v>-182.2</v>
          </cell>
          <cell r="W605">
            <v>2019</v>
          </cell>
        </row>
        <row r="606">
          <cell r="E606">
            <v>100</v>
          </cell>
          <cell r="W606">
            <v>2019</v>
          </cell>
        </row>
        <row r="607">
          <cell r="E607">
            <v>179</v>
          </cell>
          <cell r="W607">
            <v>2019</v>
          </cell>
        </row>
        <row r="608">
          <cell r="E608">
            <v>100</v>
          </cell>
          <cell r="W608">
            <v>2019</v>
          </cell>
        </row>
        <row r="609">
          <cell r="E609">
            <v>100</v>
          </cell>
          <cell r="W609">
            <v>2019</v>
          </cell>
        </row>
        <row r="610">
          <cell r="E610">
            <v>91.5</v>
          </cell>
          <cell r="W610">
            <v>2019</v>
          </cell>
        </row>
        <row r="611">
          <cell r="E611">
            <v>-108.6</v>
          </cell>
          <cell r="W611">
            <v>2019</v>
          </cell>
        </row>
        <row r="612">
          <cell r="E612">
            <v>-174.8</v>
          </cell>
          <cell r="W612">
            <v>2019</v>
          </cell>
        </row>
        <row r="613">
          <cell r="E613">
            <v>-200</v>
          </cell>
          <cell r="W613">
            <v>2019</v>
          </cell>
        </row>
        <row r="614">
          <cell r="E614">
            <v>200</v>
          </cell>
          <cell r="W614">
            <v>2019</v>
          </cell>
        </row>
        <row r="615">
          <cell r="E615">
            <v>-98.9</v>
          </cell>
          <cell r="W615">
            <v>2019</v>
          </cell>
        </row>
        <row r="616">
          <cell r="E616">
            <v>200</v>
          </cell>
          <cell r="W616">
            <v>2019</v>
          </cell>
        </row>
        <row r="617">
          <cell r="E617">
            <v>-175.8</v>
          </cell>
          <cell r="W617">
            <v>2019</v>
          </cell>
        </row>
        <row r="618">
          <cell r="E618">
            <v>89.8</v>
          </cell>
          <cell r="W618">
            <v>2019</v>
          </cell>
        </row>
        <row r="619">
          <cell r="E619">
            <v>-89.4</v>
          </cell>
          <cell r="W619">
            <v>2019</v>
          </cell>
        </row>
        <row r="620">
          <cell r="E620">
            <v>200</v>
          </cell>
          <cell r="W620">
            <v>2019</v>
          </cell>
        </row>
        <row r="621">
          <cell r="E621">
            <v>-140.19999999999999</v>
          </cell>
          <cell r="W621">
            <v>2019</v>
          </cell>
        </row>
        <row r="622">
          <cell r="E622">
            <v>-115.4</v>
          </cell>
          <cell r="W622">
            <v>2019</v>
          </cell>
        </row>
        <row r="623">
          <cell r="E623">
            <v>177.4</v>
          </cell>
          <cell r="W623">
            <v>2019</v>
          </cell>
        </row>
        <row r="624">
          <cell r="E624">
            <v>200</v>
          </cell>
          <cell r="W624">
            <v>2019</v>
          </cell>
        </row>
        <row r="625">
          <cell r="E625">
            <v>-176.4</v>
          </cell>
          <cell r="W625">
            <v>2019</v>
          </cell>
        </row>
        <row r="626">
          <cell r="E626">
            <v>100</v>
          </cell>
          <cell r="W626">
            <v>2019</v>
          </cell>
        </row>
        <row r="627">
          <cell r="E627">
            <v>100</v>
          </cell>
          <cell r="W627">
            <v>2019</v>
          </cell>
        </row>
        <row r="628">
          <cell r="E628">
            <v>-93.3</v>
          </cell>
          <cell r="W628">
            <v>2019</v>
          </cell>
        </row>
        <row r="629">
          <cell r="E629">
            <v>200</v>
          </cell>
          <cell r="W629">
            <v>2019</v>
          </cell>
        </row>
        <row r="630">
          <cell r="E630">
            <v>-203</v>
          </cell>
          <cell r="W630">
            <v>2019</v>
          </cell>
        </row>
        <row r="631">
          <cell r="E631">
            <v>-89.8</v>
          </cell>
          <cell r="W631">
            <v>2019</v>
          </cell>
        </row>
        <row r="632">
          <cell r="E632">
            <v>100</v>
          </cell>
          <cell r="W632">
            <v>2019</v>
          </cell>
        </row>
        <row r="633">
          <cell r="E633">
            <v>100</v>
          </cell>
          <cell r="W633">
            <v>2019</v>
          </cell>
        </row>
        <row r="634">
          <cell r="E634">
            <v>-175.2</v>
          </cell>
          <cell r="W634">
            <v>2019</v>
          </cell>
        </row>
        <row r="635">
          <cell r="E635">
            <v>100</v>
          </cell>
          <cell r="W635">
            <v>2019</v>
          </cell>
        </row>
        <row r="636">
          <cell r="E636">
            <v>200</v>
          </cell>
          <cell r="W636">
            <v>2019</v>
          </cell>
        </row>
        <row r="637">
          <cell r="E637">
            <v>100</v>
          </cell>
          <cell r="W637">
            <v>2019</v>
          </cell>
        </row>
        <row r="638">
          <cell r="E638">
            <v>-85.1</v>
          </cell>
          <cell r="W638">
            <v>2019</v>
          </cell>
        </row>
        <row r="639">
          <cell r="E639">
            <v>178.6</v>
          </cell>
          <cell r="W639">
            <v>2019</v>
          </cell>
        </row>
        <row r="640">
          <cell r="E640">
            <v>-172.8</v>
          </cell>
          <cell r="W640">
            <v>2019</v>
          </cell>
        </row>
        <row r="641">
          <cell r="E641">
            <v>88.9</v>
          </cell>
          <cell r="W641">
            <v>2019</v>
          </cell>
        </row>
        <row r="642">
          <cell r="E642">
            <v>-88.8</v>
          </cell>
          <cell r="W642">
            <v>2019</v>
          </cell>
        </row>
        <row r="643">
          <cell r="E643">
            <v>-177.8</v>
          </cell>
          <cell r="W643">
            <v>2019</v>
          </cell>
        </row>
        <row r="644">
          <cell r="E644">
            <v>200</v>
          </cell>
          <cell r="W644">
            <v>2019</v>
          </cell>
        </row>
        <row r="645">
          <cell r="E645">
            <v>100</v>
          </cell>
          <cell r="W645">
            <v>2019</v>
          </cell>
        </row>
        <row r="646">
          <cell r="E646">
            <v>95.3</v>
          </cell>
          <cell r="W646">
            <v>2019</v>
          </cell>
        </row>
        <row r="647">
          <cell r="E647">
            <v>-88.6</v>
          </cell>
          <cell r="W647">
            <v>2019</v>
          </cell>
        </row>
        <row r="648">
          <cell r="E648">
            <v>-176</v>
          </cell>
          <cell r="W648">
            <v>2019</v>
          </cell>
        </row>
        <row r="649">
          <cell r="E649">
            <v>-170.6</v>
          </cell>
          <cell r="W649">
            <v>2019</v>
          </cell>
        </row>
        <row r="650">
          <cell r="E650">
            <v>-178.4</v>
          </cell>
          <cell r="W650">
            <v>2019</v>
          </cell>
        </row>
        <row r="651">
          <cell r="E651">
            <v>-181.2</v>
          </cell>
          <cell r="W651">
            <v>2019</v>
          </cell>
        </row>
        <row r="652">
          <cell r="E652">
            <v>-180</v>
          </cell>
          <cell r="W652">
            <v>2019</v>
          </cell>
        </row>
        <row r="653">
          <cell r="E653">
            <v>-171.4</v>
          </cell>
          <cell r="W653">
            <v>2019</v>
          </cell>
        </row>
        <row r="654">
          <cell r="E654">
            <v>-170.6</v>
          </cell>
          <cell r="W654">
            <v>2019</v>
          </cell>
        </row>
        <row r="655">
          <cell r="E655">
            <v>-91.8</v>
          </cell>
          <cell r="W655">
            <v>2019</v>
          </cell>
        </row>
        <row r="656">
          <cell r="E656">
            <v>200</v>
          </cell>
          <cell r="W656">
            <v>2019</v>
          </cell>
        </row>
        <row r="657">
          <cell r="E657">
            <v>-178.6</v>
          </cell>
          <cell r="W657">
            <v>2019</v>
          </cell>
        </row>
        <row r="658">
          <cell r="E658">
            <v>-179.8</v>
          </cell>
          <cell r="W658">
            <v>2019</v>
          </cell>
        </row>
        <row r="659">
          <cell r="E659">
            <v>-205.8</v>
          </cell>
          <cell r="W659">
            <v>2019</v>
          </cell>
        </row>
        <row r="660">
          <cell r="E660">
            <v>200</v>
          </cell>
          <cell r="W660">
            <v>2019</v>
          </cell>
        </row>
        <row r="661">
          <cell r="E661">
            <v>-89.5</v>
          </cell>
          <cell r="W661">
            <v>2019</v>
          </cell>
        </row>
        <row r="662">
          <cell r="E662">
            <v>-196.8</v>
          </cell>
          <cell r="W662">
            <v>2019</v>
          </cell>
        </row>
        <row r="663">
          <cell r="E663">
            <v>-171.6</v>
          </cell>
          <cell r="W663">
            <v>2019</v>
          </cell>
        </row>
        <row r="664">
          <cell r="E664">
            <v>100</v>
          </cell>
          <cell r="W664">
            <v>2019</v>
          </cell>
        </row>
        <row r="665">
          <cell r="E665">
            <v>200</v>
          </cell>
          <cell r="W665">
            <v>2019</v>
          </cell>
        </row>
        <row r="666">
          <cell r="E666">
            <v>-86.2</v>
          </cell>
          <cell r="W666">
            <v>2019</v>
          </cell>
        </row>
        <row r="667">
          <cell r="E667">
            <v>-174.6</v>
          </cell>
          <cell r="W667">
            <v>2019</v>
          </cell>
        </row>
        <row r="668">
          <cell r="E668">
            <v>-176.4</v>
          </cell>
          <cell r="W668">
            <v>2019</v>
          </cell>
        </row>
        <row r="669">
          <cell r="E669">
            <v>200</v>
          </cell>
          <cell r="W669">
            <v>2019</v>
          </cell>
        </row>
        <row r="670">
          <cell r="E670">
            <v>100</v>
          </cell>
          <cell r="W670">
            <v>2019</v>
          </cell>
        </row>
        <row r="671">
          <cell r="E671">
            <v>100</v>
          </cell>
          <cell r="W671">
            <v>2019</v>
          </cell>
        </row>
        <row r="672">
          <cell r="E672">
            <v>200</v>
          </cell>
          <cell r="W672">
            <v>2019</v>
          </cell>
        </row>
        <row r="673">
          <cell r="E673">
            <v>-195</v>
          </cell>
          <cell r="W673">
            <v>2019</v>
          </cell>
        </row>
        <row r="674">
          <cell r="E674">
            <v>-88.5</v>
          </cell>
          <cell r="W674">
            <v>2019</v>
          </cell>
        </row>
        <row r="675">
          <cell r="E675">
            <v>182.2</v>
          </cell>
          <cell r="W675">
            <v>2019</v>
          </cell>
        </row>
        <row r="676">
          <cell r="E676">
            <v>-85.3</v>
          </cell>
          <cell r="W676">
            <v>2019</v>
          </cell>
        </row>
        <row r="677">
          <cell r="E677">
            <v>100</v>
          </cell>
          <cell r="W677">
            <v>2019</v>
          </cell>
        </row>
        <row r="678">
          <cell r="E678">
            <v>-98.1</v>
          </cell>
          <cell r="W678">
            <v>2019</v>
          </cell>
        </row>
        <row r="679">
          <cell r="E679">
            <v>-188.6</v>
          </cell>
          <cell r="W679">
            <v>2019</v>
          </cell>
        </row>
        <row r="680">
          <cell r="E680">
            <v>177.6</v>
          </cell>
          <cell r="W680">
            <v>2019</v>
          </cell>
        </row>
        <row r="681">
          <cell r="E681">
            <v>-87.9</v>
          </cell>
          <cell r="W681">
            <v>2019</v>
          </cell>
        </row>
        <row r="682">
          <cell r="E682">
            <v>100</v>
          </cell>
          <cell r="W682">
            <v>2019</v>
          </cell>
        </row>
        <row r="683">
          <cell r="E683">
            <v>200</v>
          </cell>
          <cell r="W683">
            <v>2019</v>
          </cell>
        </row>
        <row r="684">
          <cell r="E684">
            <v>-89.1</v>
          </cell>
          <cell r="W684">
            <v>2020</v>
          </cell>
        </row>
        <row r="685">
          <cell r="E685">
            <v>100</v>
          </cell>
          <cell r="W685">
            <v>2020</v>
          </cell>
        </row>
        <row r="686">
          <cell r="E686">
            <v>-97.7</v>
          </cell>
          <cell r="W686">
            <v>2020</v>
          </cell>
        </row>
        <row r="687">
          <cell r="E687">
            <v>200</v>
          </cell>
          <cell r="W687">
            <v>2020</v>
          </cell>
        </row>
        <row r="688">
          <cell r="E688">
            <v>100</v>
          </cell>
          <cell r="W688">
            <v>2020</v>
          </cell>
        </row>
        <row r="689">
          <cell r="E689">
            <v>100</v>
          </cell>
          <cell r="W689">
            <v>2020</v>
          </cell>
        </row>
        <row r="690">
          <cell r="E690">
            <v>200</v>
          </cell>
          <cell r="W690">
            <v>2020</v>
          </cell>
        </row>
        <row r="691">
          <cell r="E691">
            <v>100</v>
          </cell>
          <cell r="W691">
            <v>2020</v>
          </cell>
        </row>
        <row r="692">
          <cell r="E692">
            <v>88.6</v>
          </cell>
          <cell r="W692">
            <v>2020</v>
          </cell>
        </row>
        <row r="693">
          <cell r="E693">
            <v>100</v>
          </cell>
          <cell r="W693">
            <v>2020</v>
          </cell>
        </row>
        <row r="694">
          <cell r="E694">
            <v>100</v>
          </cell>
          <cell r="W694">
            <v>2020</v>
          </cell>
        </row>
        <row r="695">
          <cell r="E695">
            <v>-87.7</v>
          </cell>
          <cell r="W695">
            <v>2020</v>
          </cell>
        </row>
        <row r="696">
          <cell r="E696">
            <v>-180.4</v>
          </cell>
          <cell r="W696">
            <v>2020</v>
          </cell>
        </row>
        <row r="697">
          <cell r="E697">
            <v>200</v>
          </cell>
          <cell r="W697">
            <v>2020</v>
          </cell>
        </row>
        <row r="698">
          <cell r="E698">
            <v>200</v>
          </cell>
          <cell r="W698">
            <v>2020</v>
          </cell>
        </row>
        <row r="699">
          <cell r="E699">
            <v>-96.1</v>
          </cell>
          <cell r="W699">
            <v>2020</v>
          </cell>
        </row>
        <row r="700">
          <cell r="E700">
            <v>179.8</v>
          </cell>
          <cell r="W700">
            <v>2020</v>
          </cell>
        </row>
        <row r="701">
          <cell r="E701">
            <v>-189.2</v>
          </cell>
          <cell r="W701">
            <v>2020</v>
          </cell>
        </row>
        <row r="702">
          <cell r="E702">
            <v>-87.7</v>
          </cell>
          <cell r="W702">
            <v>2020</v>
          </cell>
        </row>
        <row r="703">
          <cell r="E703">
            <v>-87.8</v>
          </cell>
          <cell r="W703">
            <v>2020</v>
          </cell>
        </row>
        <row r="704">
          <cell r="E704">
            <v>93.9</v>
          </cell>
          <cell r="W704">
            <v>2020</v>
          </cell>
        </row>
        <row r="705">
          <cell r="E705">
            <v>90.2</v>
          </cell>
          <cell r="W705">
            <v>2020</v>
          </cell>
        </row>
        <row r="706">
          <cell r="E706">
            <v>200</v>
          </cell>
          <cell r="W706">
            <v>2020</v>
          </cell>
        </row>
        <row r="707">
          <cell r="E707">
            <v>100</v>
          </cell>
          <cell r="W707">
            <v>2020</v>
          </cell>
        </row>
        <row r="708">
          <cell r="E708">
            <v>200</v>
          </cell>
          <cell r="W708">
            <v>2020</v>
          </cell>
        </row>
        <row r="709">
          <cell r="E709">
            <v>-93</v>
          </cell>
          <cell r="W709">
            <v>2020</v>
          </cell>
        </row>
        <row r="710">
          <cell r="E710">
            <v>100</v>
          </cell>
          <cell r="W710">
            <v>2020</v>
          </cell>
        </row>
        <row r="711">
          <cell r="E711">
            <v>94.9</v>
          </cell>
          <cell r="W711">
            <v>2020</v>
          </cell>
        </row>
        <row r="712">
          <cell r="E712">
            <v>89.5</v>
          </cell>
          <cell r="W712">
            <v>2020</v>
          </cell>
        </row>
        <row r="713">
          <cell r="E713">
            <v>100</v>
          </cell>
          <cell r="W713">
            <v>2020</v>
          </cell>
        </row>
        <row r="714">
          <cell r="E714">
            <v>-92.8</v>
          </cell>
          <cell r="W714">
            <v>2020</v>
          </cell>
        </row>
        <row r="715">
          <cell r="E715">
            <v>-176.2</v>
          </cell>
          <cell r="W715">
            <v>2020</v>
          </cell>
        </row>
        <row r="716">
          <cell r="E716">
            <v>89.4</v>
          </cell>
          <cell r="W716">
            <v>2020</v>
          </cell>
        </row>
        <row r="717">
          <cell r="E717">
            <v>186.2</v>
          </cell>
          <cell r="W717">
            <v>2020</v>
          </cell>
        </row>
        <row r="718">
          <cell r="E718">
            <v>-88.1</v>
          </cell>
          <cell r="W718">
            <v>2020</v>
          </cell>
        </row>
        <row r="719">
          <cell r="E719">
            <v>-188.8</v>
          </cell>
          <cell r="W719">
            <v>2020</v>
          </cell>
        </row>
        <row r="720">
          <cell r="E720">
            <v>-180.4</v>
          </cell>
          <cell r="W720">
            <v>2020</v>
          </cell>
        </row>
        <row r="721">
          <cell r="E721">
            <v>-173.2</v>
          </cell>
          <cell r="W721">
            <v>2020</v>
          </cell>
        </row>
        <row r="722">
          <cell r="E722">
            <v>-174.4</v>
          </cell>
          <cell r="W722">
            <v>2020</v>
          </cell>
        </row>
        <row r="723">
          <cell r="E723">
            <v>200</v>
          </cell>
          <cell r="W723">
            <v>2020</v>
          </cell>
        </row>
        <row r="724">
          <cell r="E724">
            <v>100</v>
          </cell>
          <cell r="W724">
            <v>2020</v>
          </cell>
        </row>
        <row r="725">
          <cell r="E725">
            <v>200</v>
          </cell>
          <cell r="W725">
            <v>2020</v>
          </cell>
        </row>
        <row r="726">
          <cell r="E726">
            <v>-88.9</v>
          </cell>
          <cell r="W726">
            <v>2020</v>
          </cell>
        </row>
        <row r="727">
          <cell r="E727">
            <v>100</v>
          </cell>
          <cell r="W727">
            <v>2020</v>
          </cell>
        </row>
        <row r="728">
          <cell r="E728">
            <v>200</v>
          </cell>
          <cell r="W728">
            <v>2020</v>
          </cell>
        </row>
        <row r="729">
          <cell r="E729">
            <v>-89.8</v>
          </cell>
          <cell r="W729">
            <v>2020</v>
          </cell>
        </row>
        <row r="730">
          <cell r="E730">
            <v>100</v>
          </cell>
          <cell r="W730">
            <v>2020</v>
          </cell>
        </row>
        <row r="731">
          <cell r="E731">
            <v>200</v>
          </cell>
          <cell r="W731">
            <v>2020</v>
          </cell>
        </row>
        <row r="732">
          <cell r="E732">
            <v>-215.6</v>
          </cell>
          <cell r="W732">
            <v>2020</v>
          </cell>
        </row>
        <row r="733">
          <cell r="E733">
            <v>-190.6</v>
          </cell>
          <cell r="W733">
            <v>2020</v>
          </cell>
        </row>
        <row r="734">
          <cell r="E734">
            <v>-184.4</v>
          </cell>
          <cell r="W734">
            <v>2020</v>
          </cell>
        </row>
        <row r="735">
          <cell r="E735">
            <v>-204.8</v>
          </cell>
          <cell r="W735">
            <v>2020</v>
          </cell>
        </row>
        <row r="736">
          <cell r="E736">
            <v>-88</v>
          </cell>
          <cell r="W736">
            <v>2020</v>
          </cell>
        </row>
        <row r="737">
          <cell r="E737">
            <v>-314.7</v>
          </cell>
          <cell r="W737">
            <v>2020</v>
          </cell>
        </row>
        <row r="738">
          <cell r="E738">
            <v>200</v>
          </cell>
          <cell r="W738">
            <v>2020</v>
          </cell>
        </row>
        <row r="739">
          <cell r="E739">
            <v>-91</v>
          </cell>
          <cell r="W739">
            <v>2020</v>
          </cell>
        </row>
        <row r="740">
          <cell r="E740">
            <v>200</v>
          </cell>
          <cell r="W740">
            <v>2020</v>
          </cell>
        </row>
        <row r="741">
          <cell r="E741">
            <v>-226</v>
          </cell>
          <cell r="W741">
            <v>2020</v>
          </cell>
        </row>
        <row r="742">
          <cell r="E742">
            <v>-190</v>
          </cell>
          <cell r="W742">
            <v>2020</v>
          </cell>
        </row>
        <row r="743">
          <cell r="E743">
            <v>-96.6</v>
          </cell>
          <cell r="W743">
            <v>2020</v>
          </cell>
        </row>
        <row r="744">
          <cell r="E744">
            <v>200</v>
          </cell>
          <cell r="W744">
            <v>2020</v>
          </cell>
        </row>
        <row r="745">
          <cell r="E745">
            <v>-114.9</v>
          </cell>
          <cell r="W745">
            <v>2020</v>
          </cell>
        </row>
        <row r="746">
          <cell r="E746">
            <v>-104.1</v>
          </cell>
          <cell r="W746">
            <v>2020</v>
          </cell>
        </row>
        <row r="747">
          <cell r="E747">
            <v>200</v>
          </cell>
          <cell r="W747">
            <v>2020</v>
          </cell>
        </row>
        <row r="748">
          <cell r="E748">
            <v>-243</v>
          </cell>
          <cell r="W748">
            <v>2020</v>
          </cell>
        </row>
        <row r="749">
          <cell r="E749">
            <v>-91.3</v>
          </cell>
          <cell r="W749">
            <v>2020</v>
          </cell>
        </row>
        <row r="750">
          <cell r="E750">
            <v>200</v>
          </cell>
          <cell r="W750">
            <v>2020</v>
          </cell>
        </row>
        <row r="751">
          <cell r="E751">
            <v>-149.6</v>
          </cell>
          <cell r="W751">
            <v>2020</v>
          </cell>
        </row>
        <row r="752">
          <cell r="E752">
            <v>100</v>
          </cell>
          <cell r="W752">
            <v>2020</v>
          </cell>
        </row>
        <row r="753">
          <cell r="E753">
            <v>100</v>
          </cell>
          <cell r="W753">
            <v>2020</v>
          </cell>
        </row>
        <row r="754">
          <cell r="E754">
            <v>200</v>
          </cell>
          <cell r="W754">
            <v>2020</v>
          </cell>
        </row>
        <row r="755">
          <cell r="E755">
            <v>-179.6</v>
          </cell>
          <cell r="W755">
            <v>2020</v>
          </cell>
        </row>
        <row r="756">
          <cell r="E756">
            <v>200</v>
          </cell>
          <cell r="W756">
            <v>2020</v>
          </cell>
        </row>
        <row r="757">
          <cell r="E757">
            <v>-241</v>
          </cell>
          <cell r="W757">
            <v>2020</v>
          </cell>
        </row>
        <row r="758">
          <cell r="E758">
            <v>-91</v>
          </cell>
          <cell r="W758">
            <v>2020</v>
          </cell>
        </row>
        <row r="759">
          <cell r="E759">
            <v>100</v>
          </cell>
          <cell r="W759">
            <v>2020</v>
          </cell>
        </row>
        <row r="760">
          <cell r="E760">
            <v>100</v>
          </cell>
          <cell r="W760">
            <v>2020</v>
          </cell>
        </row>
        <row r="761">
          <cell r="E761">
            <v>-93.3</v>
          </cell>
          <cell r="W761">
            <v>2020</v>
          </cell>
        </row>
        <row r="762">
          <cell r="E762">
            <v>200</v>
          </cell>
          <cell r="W762">
            <v>2020</v>
          </cell>
        </row>
        <row r="763">
          <cell r="E763">
            <v>-98</v>
          </cell>
          <cell r="W763">
            <v>2020</v>
          </cell>
        </row>
        <row r="764">
          <cell r="E764">
            <v>200</v>
          </cell>
          <cell r="W764">
            <v>2020</v>
          </cell>
        </row>
        <row r="765">
          <cell r="E765">
            <v>200</v>
          </cell>
          <cell r="W765">
            <v>2020</v>
          </cell>
        </row>
        <row r="766">
          <cell r="E766">
            <v>-99.8</v>
          </cell>
          <cell r="W766">
            <v>2020</v>
          </cell>
        </row>
        <row r="767">
          <cell r="E767">
            <v>200</v>
          </cell>
          <cell r="W767">
            <v>2020</v>
          </cell>
        </row>
        <row r="768">
          <cell r="E768">
            <v>100</v>
          </cell>
          <cell r="W768">
            <v>2020</v>
          </cell>
        </row>
        <row r="769">
          <cell r="E769">
            <v>200</v>
          </cell>
          <cell r="W769">
            <v>2020</v>
          </cell>
        </row>
        <row r="770">
          <cell r="E770">
            <v>-98.8</v>
          </cell>
          <cell r="W770">
            <v>2020</v>
          </cell>
        </row>
        <row r="771">
          <cell r="E771">
            <v>100</v>
          </cell>
          <cell r="W771">
            <v>2020</v>
          </cell>
        </row>
        <row r="772">
          <cell r="E772">
            <v>200</v>
          </cell>
          <cell r="W772">
            <v>2020</v>
          </cell>
        </row>
        <row r="773">
          <cell r="E773">
            <v>-85.8</v>
          </cell>
          <cell r="W773">
            <v>2020</v>
          </cell>
        </row>
        <row r="774">
          <cell r="E774">
            <v>100</v>
          </cell>
          <cell r="W774">
            <v>2020</v>
          </cell>
        </row>
        <row r="775">
          <cell r="E775">
            <v>200</v>
          </cell>
          <cell r="W775">
            <v>2020</v>
          </cell>
        </row>
        <row r="776">
          <cell r="E776">
            <v>-202.4</v>
          </cell>
          <cell r="W776">
            <v>2020</v>
          </cell>
        </row>
        <row r="777">
          <cell r="E777">
            <v>-210</v>
          </cell>
          <cell r="W777">
            <v>2020</v>
          </cell>
        </row>
        <row r="778">
          <cell r="E778">
            <v>-96.9</v>
          </cell>
          <cell r="W778">
            <v>2020</v>
          </cell>
        </row>
        <row r="779">
          <cell r="E779">
            <v>100</v>
          </cell>
          <cell r="W779">
            <v>2020</v>
          </cell>
        </row>
        <row r="780">
          <cell r="E780">
            <v>200</v>
          </cell>
          <cell r="W780">
            <v>2020</v>
          </cell>
        </row>
        <row r="781">
          <cell r="E781">
            <v>-142.6</v>
          </cell>
          <cell r="W781">
            <v>2020</v>
          </cell>
        </row>
        <row r="782">
          <cell r="E782">
            <v>200</v>
          </cell>
          <cell r="W782">
            <v>2020</v>
          </cell>
        </row>
        <row r="783">
          <cell r="E783">
            <v>-107.4</v>
          </cell>
          <cell r="W783">
            <v>2020</v>
          </cell>
        </row>
        <row r="784">
          <cell r="E784">
            <v>200</v>
          </cell>
          <cell r="W784">
            <v>2020</v>
          </cell>
        </row>
        <row r="785">
          <cell r="E785">
            <v>-139.80000000000001</v>
          </cell>
          <cell r="W785">
            <v>2020</v>
          </cell>
        </row>
        <row r="786">
          <cell r="E786">
            <v>100</v>
          </cell>
          <cell r="W786">
            <v>2020</v>
          </cell>
        </row>
        <row r="787">
          <cell r="E787">
            <v>100</v>
          </cell>
          <cell r="W787">
            <v>2020</v>
          </cell>
        </row>
        <row r="788">
          <cell r="E788">
            <v>100</v>
          </cell>
          <cell r="W788">
            <v>2020</v>
          </cell>
        </row>
        <row r="789">
          <cell r="E789">
            <v>100</v>
          </cell>
          <cell r="W789">
            <v>2020</v>
          </cell>
        </row>
        <row r="790">
          <cell r="E790">
            <v>200</v>
          </cell>
          <cell r="W790">
            <v>2020</v>
          </cell>
        </row>
        <row r="791">
          <cell r="E791">
            <v>-192.4</v>
          </cell>
          <cell r="W791">
            <v>2020</v>
          </cell>
        </row>
        <row r="792">
          <cell r="E792">
            <v>-194.4</v>
          </cell>
          <cell r="W792">
            <v>2020</v>
          </cell>
        </row>
        <row r="793">
          <cell r="E793">
            <v>-386</v>
          </cell>
          <cell r="W793">
            <v>2020</v>
          </cell>
        </row>
        <row r="794">
          <cell r="E794">
            <v>-184</v>
          </cell>
          <cell r="W794">
            <v>2020</v>
          </cell>
        </row>
        <row r="795">
          <cell r="E795">
            <v>-131.9</v>
          </cell>
          <cell r="W795">
            <v>2020</v>
          </cell>
        </row>
        <row r="796">
          <cell r="E796">
            <v>100</v>
          </cell>
          <cell r="W796">
            <v>2020</v>
          </cell>
        </row>
        <row r="797">
          <cell r="E797">
            <v>200</v>
          </cell>
          <cell r="W797">
            <v>2020</v>
          </cell>
        </row>
        <row r="798">
          <cell r="E798">
            <v>-177</v>
          </cell>
          <cell r="W798">
            <v>2020</v>
          </cell>
        </row>
        <row r="799">
          <cell r="E799">
            <v>-233</v>
          </cell>
          <cell r="W799">
            <v>2020</v>
          </cell>
        </row>
        <row r="800">
          <cell r="E800">
            <v>-181</v>
          </cell>
          <cell r="W800">
            <v>2020</v>
          </cell>
        </row>
        <row r="801">
          <cell r="E801">
            <v>-209.4</v>
          </cell>
          <cell r="W801">
            <v>2020</v>
          </cell>
        </row>
        <row r="802">
          <cell r="E802">
            <v>-302.3</v>
          </cell>
          <cell r="W802">
            <v>2020</v>
          </cell>
        </row>
        <row r="803">
          <cell r="E803">
            <v>100</v>
          </cell>
          <cell r="W803">
            <v>2020</v>
          </cell>
        </row>
        <row r="804">
          <cell r="E804">
            <v>100</v>
          </cell>
          <cell r="W804">
            <v>2020</v>
          </cell>
        </row>
        <row r="805">
          <cell r="E805">
            <v>200</v>
          </cell>
          <cell r="W805">
            <v>2020</v>
          </cell>
        </row>
        <row r="806">
          <cell r="E806">
            <v>-98.3</v>
          </cell>
          <cell r="W806">
            <v>2020</v>
          </cell>
        </row>
        <row r="807">
          <cell r="E807">
            <v>200</v>
          </cell>
          <cell r="W807">
            <v>2020</v>
          </cell>
        </row>
        <row r="808">
          <cell r="E808">
            <v>-221</v>
          </cell>
          <cell r="W808">
            <v>2020</v>
          </cell>
        </row>
        <row r="809">
          <cell r="E809">
            <v>-92.2</v>
          </cell>
          <cell r="W809">
            <v>2020</v>
          </cell>
        </row>
        <row r="810">
          <cell r="E810">
            <v>200</v>
          </cell>
          <cell r="W810">
            <v>2020</v>
          </cell>
        </row>
        <row r="811">
          <cell r="E811">
            <v>-195.8</v>
          </cell>
          <cell r="W811">
            <v>2020</v>
          </cell>
        </row>
        <row r="812">
          <cell r="E812">
            <v>-111.6</v>
          </cell>
          <cell r="W812">
            <v>2020</v>
          </cell>
        </row>
        <row r="813">
          <cell r="E813">
            <v>200</v>
          </cell>
          <cell r="W813">
            <v>2020</v>
          </cell>
        </row>
        <row r="814">
          <cell r="E814">
            <v>-178</v>
          </cell>
          <cell r="W814">
            <v>2020</v>
          </cell>
        </row>
        <row r="815">
          <cell r="E815">
            <v>-184.4</v>
          </cell>
          <cell r="W815">
            <v>2020</v>
          </cell>
        </row>
        <row r="816">
          <cell r="E816">
            <v>-91.4</v>
          </cell>
          <cell r="W816">
            <v>2020</v>
          </cell>
        </row>
        <row r="817">
          <cell r="E817">
            <v>200</v>
          </cell>
          <cell r="W817">
            <v>2020</v>
          </cell>
        </row>
        <row r="818">
          <cell r="E818">
            <v>-94.3</v>
          </cell>
          <cell r="W818">
            <v>2020</v>
          </cell>
        </row>
        <row r="819">
          <cell r="E819">
            <v>200</v>
          </cell>
          <cell r="W819">
            <v>2020</v>
          </cell>
        </row>
        <row r="820">
          <cell r="E820">
            <v>-87.1</v>
          </cell>
          <cell r="W820">
            <v>2020</v>
          </cell>
        </row>
        <row r="821">
          <cell r="E821">
            <v>200</v>
          </cell>
          <cell r="W821">
            <v>2020</v>
          </cell>
        </row>
        <row r="822">
          <cell r="E822">
            <v>-89.9</v>
          </cell>
          <cell r="W822">
            <v>2020</v>
          </cell>
        </row>
        <row r="823">
          <cell r="E823">
            <v>100</v>
          </cell>
          <cell r="W823">
            <v>2020</v>
          </cell>
        </row>
        <row r="824">
          <cell r="E824">
            <v>100</v>
          </cell>
          <cell r="W824">
            <v>2020</v>
          </cell>
        </row>
        <row r="825">
          <cell r="E825">
            <v>200</v>
          </cell>
          <cell r="W825">
            <v>2020</v>
          </cell>
        </row>
        <row r="826">
          <cell r="E826">
            <v>-223</v>
          </cell>
          <cell r="W826">
            <v>2020</v>
          </cell>
        </row>
        <row r="827">
          <cell r="E827">
            <v>-88.8</v>
          </cell>
          <cell r="W827">
            <v>2020</v>
          </cell>
        </row>
        <row r="828">
          <cell r="E828">
            <v>100</v>
          </cell>
          <cell r="W828">
            <v>2020</v>
          </cell>
        </row>
        <row r="829">
          <cell r="E829">
            <v>100</v>
          </cell>
          <cell r="W829">
            <v>2020</v>
          </cell>
        </row>
        <row r="830">
          <cell r="E830">
            <v>100</v>
          </cell>
          <cell r="W830">
            <v>2020</v>
          </cell>
        </row>
        <row r="831">
          <cell r="E831">
            <v>100</v>
          </cell>
          <cell r="W831">
            <v>2020</v>
          </cell>
        </row>
        <row r="832">
          <cell r="E832">
            <v>200</v>
          </cell>
          <cell r="W832">
            <v>2020</v>
          </cell>
        </row>
        <row r="833">
          <cell r="E833">
            <v>-197.6</v>
          </cell>
          <cell r="W833">
            <v>2020</v>
          </cell>
        </row>
        <row r="834">
          <cell r="E834">
            <v>-181.6</v>
          </cell>
          <cell r="W834">
            <v>2020</v>
          </cell>
        </row>
        <row r="835">
          <cell r="E835">
            <v>-90.4</v>
          </cell>
          <cell r="W835">
            <v>2020</v>
          </cell>
        </row>
        <row r="836">
          <cell r="E836">
            <v>200</v>
          </cell>
          <cell r="W836">
            <v>2020</v>
          </cell>
        </row>
        <row r="837">
          <cell r="E837">
            <v>-128.1</v>
          </cell>
          <cell r="W837">
            <v>2020</v>
          </cell>
        </row>
        <row r="838">
          <cell r="E838">
            <v>100</v>
          </cell>
          <cell r="W838">
            <v>2020</v>
          </cell>
        </row>
        <row r="839">
          <cell r="E839">
            <v>200</v>
          </cell>
          <cell r="W839">
            <v>2020</v>
          </cell>
        </row>
        <row r="840">
          <cell r="E840">
            <v>-169.4</v>
          </cell>
          <cell r="W840">
            <v>2020</v>
          </cell>
        </row>
        <row r="841">
          <cell r="E841">
            <v>-108.7</v>
          </cell>
          <cell r="W841">
            <v>2020</v>
          </cell>
        </row>
        <row r="842">
          <cell r="E842">
            <v>100</v>
          </cell>
          <cell r="W842">
            <v>2020</v>
          </cell>
        </row>
        <row r="843">
          <cell r="E843">
            <v>-100.6</v>
          </cell>
          <cell r="W843">
            <v>2020</v>
          </cell>
        </row>
        <row r="844">
          <cell r="E844">
            <v>100</v>
          </cell>
          <cell r="W844">
            <v>2020</v>
          </cell>
        </row>
        <row r="845">
          <cell r="E845">
            <v>200</v>
          </cell>
          <cell r="W845">
            <v>2020</v>
          </cell>
        </row>
        <row r="846">
          <cell r="E846">
            <v>-203.4</v>
          </cell>
          <cell r="W846">
            <v>2020</v>
          </cell>
        </row>
        <row r="847">
          <cell r="E847">
            <v>-102.1</v>
          </cell>
          <cell r="W847">
            <v>2020</v>
          </cell>
        </row>
        <row r="848">
          <cell r="E848">
            <v>200</v>
          </cell>
          <cell r="W848">
            <v>2020</v>
          </cell>
        </row>
        <row r="849">
          <cell r="E849">
            <v>-209</v>
          </cell>
          <cell r="W849">
            <v>2020</v>
          </cell>
        </row>
        <row r="850">
          <cell r="E850">
            <v>-94.6</v>
          </cell>
          <cell r="W850">
            <v>2020</v>
          </cell>
        </row>
        <row r="851">
          <cell r="E851">
            <v>-90.4</v>
          </cell>
          <cell r="W851">
            <v>2020</v>
          </cell>
        </row>
        <row r="852">
          <cell r="E852">
            <v>100</v>
          </cell>
          <cell r="W852">
            <v>2020</v>
          </cell>
        </row>
        <row r="853">
          <cell r="E853">
            <v>100</v>
          </cell>
          <cell r="W853">
            <v>2020</v>
          </cell>
        </row>
        <row r="854">
          <cell r="E854">
            <v>200</v>
          </cell>
          <cell r="W854">
            <v>2020</v>
          </cell>
        </row>
        <row r="855">
          <cell r="E855">
            <v>-118.8</v>
          </cell>
          <cell r="W855">
            <v>2020</v>
          </cell>
        </row>
        <row r="856">
          <cell r="E856">
            <v>91.2</v>
          </cell>
          <cell r="W856">
            <v>2020</v>
          </cell>
        </row>
        <row r="857">
          <cell r="E857">
            <v>200</v>
          </cell>
          <cell r="W857">
            <v>2020</v>
          </cell>
        </row>
        <row r="858">
          <cell r="E858">
            <v>-241</v>
          </cell>
          <cell r="W858">
            <v>2020</v>
          </cell>
        </row>
        <row r="859">
          <cell r="E859">
            <v>-111.6</v>
          </cell>
          <cell r="W859">
            <v>2020</v>
          </cell>
        </row>
        <row r="860">
          <cell r="E860">
            <v>200</v>
          </cell>
          <cell r="W860">
            <v>2020</v>
          </cell>
        </row>
        <row r="861">
          <cell r="E861">
            <v>200</v>
          </cell>
          <cell r="W861">
            <v>2020</v>
          </cell>
        </row>
        <row r="862">
          <cell r="E862">
            <v>-198</v>
          </cell>
          <cell r="W862">
            <v>2020</v>
          </cell>
        </row>
        <row r="863">
          <cell r="E863">
            <v>-190.6</v>
          </cell>
          <cell r="W863">
            <v>2020</v>
          </cell>
        </row>
        <row r="864">
          <cell r="E864">
            <v>-92</v>
          </cell>
          <cell r="W864">
            <v>2020</v>
          </cell>
        </row>
        <row r="865">
          <cell r="E865">
            <v>200</v>
          </cell>
          <cell r="W865">
            <v>2020</v>
          </cell>
        </row>
        <row r="866">
          <cell r="E866">
            <v>-104.8</v>
          </cell>
          <cell r="W866">
            <v>2020</v>
          </cell>
        </row>
        <row r="867">
          <cell r="E867">
            <v>100</v>
          </cell>
          <cell r="W867">
            <v>2020</v>
          </cell>
        </row>
        <row r="868">
          <cell r="E868">
            <v>100</v>
          </cell>
          <cell r="W868">
            <v>2020</v>
          </cell>
        </row>
        <row r="869">
          <cell r="E869">
            <v>100</v>
          </cell>
          <cell r="W869">
            <v>2020</v>
          </cell>
        </row>
        <row r="870">
          <cell r="E870">
            <v>200</v>
          </cell>
          <cell r="W870">
            <v>2020</v>
          </cell>
        </row>
        <row r="871">
          <cell r="E871">
            <v>-183</v>
          </cell>
          <cell r="W871">
            <v>2020</v>
          </cell>
        </row>
        <row r="872">
          <cell r="E872">
            <v>-175.6</v>
          </cell>
          <cell r="W872">
            <v>2020</v>
          </cell>
        </row>
        <row r="873">
          <cell r="E873">
            <v>-174</v>
          </cell>
          <cell r="W873">
            <v>2020</v>
          </cell>
        </row>
        <row r="874">
          <cell r="E874">
            <v>-104.9</v>
          </cell>
          <cell r="W874">
            <v>2020</v>
          </cell>
        </row>
        <row r="875">
          <cell r="E875">
            <v>200</v>
          </cell>
          <cell r="W875">
            <v>2020</v>
          </cell>
        </row>
        <row r="876">
          <cell r="E876">
            <v>-104.2</v>
          </cell>
          <cell r="W876">
            <v>2020</v>
          </cell>
        </row>
        <row r="877">
          <cell r="E877">
            <v>100</v>
          </cell>
          <cell r="W877">
            <v>2020</v>
          </cell>
        </row>
        <row r="878">
          <cell r="E878">
            <v>-349</v>
          </cell>
          <cell r="W878">
            <v>2020</v>
          </cell>
        </row>
        <row r="879">
          <cell r="E879">
            <v>-85.6</v>
          </cell>
          <cell r="W879">
            <v>2020</v>
          </cell>
        </row>
        <row r="880">
          <cell r="E880">
            <v>100</v>
          </cell>
          <cell r="W880">
            <v>2020</v>
          </cell>
        </row>
        <row r="881">
          <cell r="E881">
            <v>100</v>
          </cell>
          <cell r="W881">
            <v>2020</v>
          </cell>
        </row>
        <row r="882">
          <cell r="E882">
            <v>89.4</v>
          </cell>
          <cell r="W882">
            <v>2020</v>
          </cell>
        </row>
        <row r="883">
          <cell r="E883">
            <v>100</v>
          </cell>
          <cell r="W883">
            <v>2020</v>
          </cell>
        </row>
        <row r="884">
          <cell r="E884">
            <v>200</v>
          </cell>
          <cell r="W884">
            <v>2020</v>
          </cell>
        </row>
        <row r="885">
          <cell r="E885">
            <v>100</v>
          </cell>
          <cell r="W885">
            <v>2020</v>
          </cell>
        </row>
        <row r="886">
          <cell r="E886">
            <v>100</v>
          </cell>
          <cell r="W886">
            <v>2020</v>
          </cell>
        </row>
        <row r="887">
          <cell r="E887">
            <v>200</v>
          </cell>
          <cell r="W887">
            <v>2020</v>
          </cell>
        </row>
        <row r="888">
          <cell r="E888">
            <v>-183.4</v>
          </cell>
          <cell r="W888">
            <v>2020</v>
          </cell>
        </row>
        <row r="889">
          <cell r="E889">
            <v>-179.6</v>
          </cell>
          <cell r="W889">
            <v>2020</v>
          </cell>
        </row>
        <row r="890">
          <cell r="E890">
            <v>-177.2</v>
          </cell>
          <cell r="W890">
            <v>2020</v>
          </cell>
        </row>
        <row r="891">
          <cell r="E891">
            <v>200</v>
          </cell>
          <cell r="W891">
            <v>2020</v>
          </cell>
        </row>
        <row r="892">
          <cell r="E892">
            <v>-173</v>
          </cell>
          <cell r="W892">
            <v>2020</v>
          </cell>
        </row>
        <row r="893">
          <cell r="E893">
            <v>-172</v>
          </cell>
          <cell r="W893">
            <v>2020</v>
          </cell>
        </row>
        <row r="894">
          <cell r="E894">
            <v>-173</v>
          </cell>
          <cell r="W894">
            <v>2020</v>
          </cell>
        </row>
        <row r="895">
          <cell r="E895">
            <v>-212.6</v>
          </cell>
          <cell r="W895">
            <v>2020</v>
          </cell>
        </row>
        <row r="896">
          <cell r="E896">
            <v>-199.4</v>
          </cell>
          <cell r="W896">
            <v>2020</v>
          </cell>
        </row>
        <row r="897">
          <cell r="E897">
            <v>-91.1</v>
          </cell>
          <cell r="W897">
            <v>2020</v>
          </cell>
        </row>
        <row r="898">
          <cell r="E898">
            <v>-90.7</v>
          </cell>
          <cell r="W898">
            <v>2020</v>
          </cell>
        </row>
        <row r="899">
          <cell r="E899">
            <v>100</v>
          </cell>
          <cell r="W899">
            <v>2020</v>
          </cell>
        </row>
        <row r="900">
          <cell r="E900">
            <v>100</v>
          </cell>
          <cell r="W900">
            <v>2020</v>
          </cell>
        </row>
        <row r="901">
          <cell r="E901">
            <v>100</v>
          </cell>
          <cell r="W901">
            <v>2020</v>
          </cell>
        </row>
        <row r="902">
          <cell r="E902">
            <v>200</v>
          </cell>
          <cell r="W902">
            <v>2020</v>
          </cell>
        </row>
        <row r="903">
          <cell r="E903">
            <v>-177.2</v>
          </cell>
          <cell r="W903">
            <v>2020</v>
          </cell>
        </row>
        <row r="904">
          <cell r="E904">
            <v>-87.8</v>
          </cell>
          <cell r="W904">
            <v>2020</v>
          </cell>
        </row>
        <row r="905">
          <cell r="E905">
            <v>200</v>
          </cell>
          <cell r="W905">
            <v>2020</v>
          </cell>
        </row>
        <row r="906">
          <cell r="E906">
            <v>-125.4</v>
          </cell>
          <cell r="W906">
            <v>2020</v>
          </cell>
        </row>
        <row r="907">
          <cell r="E907">
            <v>-175</v>
          </cell>
          <cell r="W907">
            <v>2020</v>
          </cell>
        </row>
        <row r="908">
          <cell r="E908">
            <v>-90.1</v>
          </cell>
          <cell r="W908">
            <v>2020</v>
          </cell>
        </row>
        <row r="909">
          <cell r="E909">
            <v>200</v>
          </cell>
          <cell r="W909">
            <v>2020</v>
          </cell>
        </row>
        <row r="910">
          <cell r="E910">
            <v>100</v>
          </cell>
          <cell r="W910">
            <v>2020</v>
          </cell>
        </row>
        <row r="911">
          <cell r="E911">
            <v>100</v>
          </cell>
          <cell r="W911">
            <v>2020</v>
          </cell>
        </row>
        <row r="912">
          <cell r="E912">
            <v>200</v>
          </cell>
          <cell r="W912">
            <v>2020</v>
          </cell>
        </row>
        <row r="913">
          <cell r="E913">
            <v>100</v>
          </cell>
          <cell r="W913">
            <v>2020</v>
          </cell>
        </row>
        <row r="914">
          <cell r="E914">
            <v>100</v>
          </cell>
          <cell r="W914">
            <v>2020</v>
          </cell>
        </row>
        <row r="915">
          <cell r="E915">
            <v>200</v>
          </cell>
          <cell r="W915">
            <v>2020</v>
          </cell>
        </row>
        <row r="916">
          <cell r="E916">
            <v>-92.5</v>
          </cell>
          <cell r="W916">
            <v>2020</v>
          </cell>
        </row>
        <row r="917">
          <cell r="E917">
            <v>100</v>
          </cell>
          <cell r="W917">
            <v>2020</v>
          </cell>
        </row>
        <row r="918">
          <cell r="E918">
            <v>200</v>
          </cell>
          <cell r="W918">
            <v>2020</v>
          </cell>
        </row>
        <row r="919">
          <cell r="E919">
            <v>-85.8</v>
          </cell>
          <cell r="W919">
            <v>2020</v>
          </cell>
        </row>
        <row r="920">
          <cell r="E920">
            <v>-198</v>
          </cell>
          <cell r="W920">
            <v>2020</v>
          </cell>
        </row>
        <row r="921">
          <cell r="E921">
            <v>-101.5</v>
          </cell>
          <cell r="W921">
            <v>2020</v>
          </cell>
        </row>
        <row r="922">
          <cell r="E922">
            <v>200</v>
          </cell>
          <cell r="W922">
            <v>2020</v>
          </cell>
        </row>
        <row r="923">
          <cell r="E923">
            <v>-102.5</v>
          </cell>
          <cell r="W923">
            <v>2020</v>
          </cell>
        </row>
        <row r="924">
          <cell r="E924">
            <v>200</v>
          </cell>
          <cell r="W924">
            <v>2020</v>
          </cell>
        </row>
        <row r="925">
          <cell r="E925">
            <v>100</v>
          </cell>
          <cell r="W925">
            <v>2020</v>
          </cell>
        </row>
        <row r="926">
          <cell r="E926">
            <v>184.4</v>
          </cell>
          <cell r="W926">
            <v>2020</v>
          </cell>
        </row>
        <row r="927">
          <cell r="E927">
            <v>-173</v>
          </cell>
          <cell r="W927">
            <v>2020</v>
          </cell>
        </row>
        <row r="928">
          <cell r="E928">
            <v>-92.3</v>
          </cell>
          <cell r="W928">
            <v>2020</v>
          </cell>
        </row>
        <row r="929">
          <cell r="E929">
            <v>100</v>
          </cell>
          <cell r="W929">
            <v>2020</v>
          </cell>
        </row>
        <row r="930">
          <cell r="E930">
            <v>100</v>
          </cell>
          <cell r="W930">
            <v>2020</v>
          </cell>
        </row>
        <row r="931">
          <cell r="E931">
            <v>100</v>
          </cell>
          <cell r="W931">
            <v>2020</v>
          </cell>
        </row>
        <row r="932">
          <cell r="E932">
            <v>-202</v>
          </cell>
          <cell r="W932">
            <v>2020</v>
          </cell>
        </row>
        <row r="933">
          <cell r="E933">
            <v>-94</v>
          </cell>
          <cell r="W933">
            <v>2020</v>
          </cell>
        </row>
        <row r="934">
          <cell r="E934">
            <v>100</v>
          </cell>
          <cell r="W934">
            <v>2020</v>
          </cell>
        </row>
        <row r="935">
          <cell r="E935">
            <v>100</v>
          </cell>
          <cell r="W935">
            <v>2020</v>
          </cell>
        </row>
        <row r="936">
          <cell r="E936">
            <v>100</v>
          </cell>
          <cell r="W936">
            <v>2020</v>
          </cell>
        </row>
        <row r="937">
          <cell r="E937">
            <v>200</v>
          </cell>
          <cell r="W937">
            <v>2020</v>
          </cell>
        </row>
        <row r="938">
          <cell r="E938">
            <v>200</v>
          </cell>
          <cell r="W938">
            <v>2020</v>
          </cell>
        </row>
        <row r="939">
          <cell r="E939">
            <v>-90.9</v>
          </cell>
          <cell r="W939">
            <v>2020</v>
          </cell>
        </row>
        <row r="940">
          <cell r="E940">
            <v>100</v>
          </cell>
          <cell r="W940">
            <v>2020</v>
          </cell>
        </row>
        <row r="941">
          <cell r="E941">
            <v>200</v>
          </cell>
          <cell r="W941">
            <v>2020</v>
          </cell>
        </row>
        <row r="942">
          <cell r="E942">
            <v>-106.7</v>
          </cell>
          <cell r="W942">
            <v>2020</v>
          </cell>
        </row>
        <row r="943">
          <cell r="E943">
            <v>-206.4</v>
          </cell>
          <cell r="W943">
            <v>2020</v>
          </cell>
        </row>
        <row r="944">
          <cell r="E944">
            <v>-91.2</v>
          </cell>
          <cell r="W944">
            <v>2020</v>
          </cell>
        </row>
        <row r="945">
          <cell r="E945">
            <v>100</v>
          </cell>
          <cell r="W945">
            <v>2020</v>
          </cell>
        </row>
        <row r="946">
          <cell r="E946">
            <v>200</v>
          </cell>
          <cell r="W946">
            <v>2020</v>
          </cell>
        </row>
        <row r="947">
          <cell r="E947">
            <v>-176.4</v>
          </cell>
          <cell r="W947">
            <v>2020</v>
          </cell>
        </row>
        <row r="948">
          <cell r="E948">
            <v>-182.6</v>
          </cell>
          <cell r="W948">
            <v>2020</v>
          </cell>
        </row>
        <row r="949">
          <cell r="E949">
            <v>-187</v>
          </cell>
          <cell r="W949">
            <v>2020</v>
          </cell>
        </row>
        <row r="950">
          <cell r="E950">
            <v>-179.8</v>
          </cell>
          <cell r="W950">
            <v>2020</v>
          </cell>
        </row>
        <row r="951">
          <cell r="E951">
            <v>-180.4</v>
          </cell>
          <cell r="W951">
            <v>2020</v>
          </cell>
        </row>
        <row r="952">
          <cell r="E952">
            <v>-86.9</v>
          </cell>
          <cell r="W952">
            <v>2020</v>
          </cell>
        </row>
        <row r="953">
          <cell r="E953">
            <v>90.2</v>
          </cell>
          <cell r="W953">
            <v>2020</v>
          </cell>
        </row>
        <row r="954">
          <cell r="E954">
            <v>200</v>
          </cell>
          <cell r="W954">
            <v>2020</v>
          </cell>
        </row>
        <row r="955">
          <cell r="E955">
            <v>-101.7</v>
          </cell>
          <cell r="W955">
            <v>2020</v>
          </cell>
        </row>
        <row r="956">
          <cell r="E956">
            <v>100</v>
          </cell>
          <cell r="W956">
            <v>2020</v>
          </cell>
        </row>
        <row r="957">
          <cell r="E957">
            <v>-91.8</v>
          </cell>
          <cell r="W957">
            <v>2020</v>
          </cell>
        </row>
        <row r="958">
          <cell r="E958">
            <v>200</v>
          </cell>
          <cell r="W958">
            <v>2020</v>
          </cell>
        </row>
        <row r="959">
          <cell r="E959">
            <v>200</v>
          </cell>
          <cell r="W959">
            <v>2020</v>
          </cell>
        </row>
        <row r="960">
          <cell r="E960">
            <v>-174.6</v>
          </cell>
          <cell r="W960">
            <v>2020</v>
          </cell>
        </row>
        <row r="961">
          <cell r="E961">
            <v>-197.6</v>
          </cell>
          <cell r="W961">
            <v>2020</v>
          </cell>
        </row>
        <row r="962">
          <cell r="E962">
            <v>-87.9</v>
          </cell>
          <cell r="W962">
            <v>2020</v>
          </cell>
        </row>
        <row r="963">
          <cell r="E963">
            <v>200</v>
          </cell>
          <cell r="W963">
            <v>2020</v>
          </cell>
        </row>
        <row r="964">
          <cell r="E964">
            <v>-89.5</v>
          </cell>
          <cell r="W964">
            <v>2020</v>
          </cell>
        </row>
        <row r="965">
          <cell r="E965">
            <v>-88</v>
          </cell>
          <cell r="W965">
            <v>2020</v>
          </cell>
        </row>
        <row r="966">
          <cell r="E966">
            <v>100</v>
          </cell>
          <cell r="W966">
            <v>2020</v>
          </cell>
        </row>
        <row r="967">
          <cell r="E967">
            <v>200</v>
          </cell>
          <cell r="W967">
            <v>2020</v>
          </cell>
        </row>
        <row r="968">
          <cell r="E968">
            <v>-185.6</v>
          </cell>
          <cell r="W968">
            <v>2020</v>
          </cell>
        </row>
        <row r="969">
          <cell r="E969">
            <v>-177.4</v>
          </cell>
          <cell r="W969">
            <v>2020</v>
          </cell>
        </row>
        <row r="970">
          <cell r="E970">
            <v>-210</v>
          </cell>
          <cell r="W970">
            <v>2020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0"/>
  <sheetViews>
    <sheetView showGridLines="0" tabSelected="1" workbookViewId="0">
      <selection activeCell="J26" sqref="J26"/>
    </sheetView>
  </sheetViews>
  <sheetFormatPr defaultRowHeight="15"/>
  <cols>
    <col min="1" max="1" width="39.85546875" bestFit="1" customWidth="1"/>
    <col min="2" max="2" width="15.85546875" customWidth="1"/>
    <col min="3" max="3" width="11.140625" customWidth="1"/>
    <col min="4" max="4" width="10.5703125" bestFit="1" customWidth="1"/>
    <col min="9" max="9" width="40" bestFit="1" customWidth="1"/>
    <col min="10" max="10" width="12.5703125" customWidth="1"/>
  </cols>
  <sheetData>
    <row r="2" spans="1:9" ht="17.25">
      <c r="A2" s="16" t="s">
        <v>4</v>
      </c>
      <c r="B2" s="31">
        <f>Input!M3</f>
        <v>393</v>
      </c>
      <c r="C2" s="12"/>
      <c r="E2" s="49" t="s">
        <v>49</v>
      </c>
      <c r="I2" s="49" t="s">
        <v>48</v>
      </c>
    </row>
    <row r="3" spans="1:9" ht="17.25">
      <c r="A3" s="16" t="s">
        <v>5</v>
      </c>
      <c r="B3" s="11">
        <f>Input!N3</f>
        <v>297</v>
      </c>
      <c r="C3" s="13">
        <f>B3/B2</f>
        <v>0.75572519083969469</v>
      </c>
    </row>
    <row r="4" spans="1:9" ht="17.25">
      <c r="A4" s="16" t="s">
        <v>6</v>
      </c>
      <c r="B4" s="11">
        <f>Input!O3*-1</f>
        <v>96</v>
      </c>
      <c r="C4" s="13">
        <f>B4/B2</f>
        <v>0.24427480916030533</v>
      </c>
    </row>
    <row r="5" spans="1:9" ht="17.25">
      <c r="A5" s="16" t="s">
        <v>12</v>
      </c>
      <c r="B5" s="11">
        <f>Input!P3</f>
        <v>0</v>
      </c>
      <c r="C5" s="13">
        <f>B5/B2</f>
        <v>0</v>
      </c>
    </row>
    <row r="6" spans="1:9" ht="17.25">
      <c r="A6" s="16"/>
      <c r="B6" s="11"/>
      <c r="C6" s="13"/>
      <c r="I6" s="48"/>
    </row>
    <row r="7" spans="1:9" ht="17.25">
      <c r="A7" s="16" t="s">
        <v>9</v>
      </c>
      <c r="B7" s="14">
        <f>MAX(Input!Q6:Q9976)</f>
        <v>80</v>
      </c>
      <c r="C7" s="12"/>
    </row>
    <row r="8" spans="1:9" ht="17.25">
      <c r="A8" s="16" t="s">
        <v>8</v>
      </c>
      <c r="B8" s="14">
        <f>MIN(Input!R6:R9976)</f>
        <v>-25</v>
      </c>
      <c r="C8" s="12"/>
    </row>
    <row r="9" spans="1:9" ht="17.25">
      <c r="A9" s="16"/>
      <c r="B9" s="14"/>
      <c r="C9" s="12"/>
    </row>
    <row r="10" spans="1:9" ht="17.25">
      <c r="A10" s="16" t="s">
        <v>3</v>
      </c>
      <c r="B10" s="14">
        <f>Input!Q3/Input!N3</f>
        <v>14.58787878787879</v>
      </c>
      <c r="C10" s="12"/>
    </row>
    <row r="11" spans="1:9" ht="17.25">
      <c r="A11" s="16" t="s">
        <v>2</v>
      </c>
      <c r="B11" s="14">
        <f>Input!R3/-Input!O3</f>
        <v>-18.697916666666668</v>
      </c>
      <c r="C11" s="12"/>
    </row>
    <row r="12" spans="1:9" ht="17.25">
      <c r="A12" s="16"/>
      <c r="B12" s="14"/>
      <c r="C12" s="12"/>
    </row>
    <row r="13" spans="1:9" ht="17.25">
      <c r="A13" s="16" t="s">
        <v>1</v>
      </c>
      <c r="B13" s="11">
        <f>Input!K2</f>
        <v>13</v>
      </c>
      <c r="C13" s="12"/>
    </row>
    <row r="14" spans="1:9" ht="17.25">
      <c r="A14" s="16" t="s">
        <v>7</v>
      </c>
      <c r="B14" s="14">
        <f>Input!L2</f>
        <v>255</v>
      </c>
      <c r="C14" s="12"/>
    </row>
    <row r="15" spans="1:9" ht="17.25">
      <c r="A15" s="16"/>
      <c r="B15" s="14"/>
      <c r="C15" s="12"/>
    </row>
    <row r="16" spans="1:9" ht="17.25">
      <c r="A16" s="16" t="s">
        <v>15</v>
      </c>
      <c r="B16" s="11">
        <f>Input!K3</f>
        <v>-5</v>
      </c>
      <c r="C16" s="12"/>
    </row>
    <row r="17" spans="1:10" ht="17.25">
      <c r="A17" s="16" t="s">
        <v>13</v>
      </c>
      <c r="B17" s="14">
        <f>Input!L3</f>
        <v>-95</v>
      </c>
      <c r="C17" s="12"/>
    </row>
    <row r="18" spans="1:10" ht="17.25">
      <c r="A18" s="16"/>
      <c r="B18" s="14"/>
      <c r="C18" s="12"/>
      <c r="E18" s="42"/>
      <c r="I18" s="45" t="s">
        <v>39</v>
      </c>
      <c r="J18" s="47" t="str">
        <f>Input!U7</f>
        <v xml:space="preserve">7-mag-2020 </v>
      </c>
    </row>
    <row r="19" spans="1:10" ht="17.25">
      <c r="A19" s="16" t="s">
        <v>10</v>
      </c>
      <c r="B19" s="14">
        <f>Input!Q3</f>
        <v>4332.6000000000004</v>
      </c>
      <c r="E19" s="42" t="s">
        <v>47</v>
      </c>
      <c r="I19" s="45" t="s">
        <v>40</v>
      </c>
      <c r="J19" s="47">
        <v>44329</v>
      </c>
    </row>
    <row r="20" spans="1:10" ht="17.25">
      <c r="A20" s="16" t="s">
        <v>11</v>
      </c>
      <c r="B20" s="14">
        <f>Input!R3</f>
        <v>-1795</v>
      </c>
    </row>
    <row r="21" spans="1:10" ht="17.25">
      <c r="A21" s="16" t="s">
        <v>36</v>
      </c>
      <c r="B21" s="14">
        <f>B19+B20</f>
        <v>2537.6000000000004</v>
      </c>
      <c r="C21" s="12"/>
      <c r="I21" s="45" t="s">
        <v>45</v>
      </c>
      <c r="J21" s="46">
        <f>(J19-J18)/30</f>
        <v>12.366666666666667</v>
      </c>
    </row>
    <row r="22" spans="1:10" ht="17.25">
      <c r="A22" s="16"/>
      <c r="B22" s="14"/>
      <c r="C22" s="12"/>
      <c r="I22" s="45" t="s">
        <v>41</v>
      </c>
      <c r="J22" s="44">
        <f>$B$21/J21</f>
        <v>205.19676549865233</v>
      </c>
    </row>
    <row r="23" spans="1:10" ht="17.25">
      <c r="A23" s="45" t="s">
        <v>50</v>
      </c>
      <c r="B23" s="12">
        <f>B19/B20*-1</f>
        <v>2.4137047353760446</v>
      </c>
      <c r="I23" s="45" t="s">
        <v>42</v>
      </c>
      <c r="J23" s="15">
        <f>$J$22/B26</f>
        <v>2.0519676549865234E-2</v>
      </c>
    </row>
    <row r="24" spans="1:10" ht="17.25">
      <c r="A24" s="45" t="s">
        <v>51</v>
      </c>
      <c r="B24" s="12">
        <f>B20/B19*-1</f>
        <v>0.41430088168767021</v>
      </c>
    </row>
    <row r="25" spans="1:10" ht="17.25">
      <c r="I25" s="45" t="s">
        <v>46</v>
      </c>
      <c r="J25" s="12">
        <f>(J19-J18)/365</f>
        <v>1.0164383561643835</v>
      </c>
    </row>
    <row r="26" spans="1:10" ht="17.25">
      <c r="A26" s="16" t="s">
        <v>14</v>
      </c>
      <c r="B26" s="14">
        <v>10000</v>
      </c>
      <c r="C26" s="12"/>
      <c r="I26" s="45" t="s">
        <v>43</v>
      </c>
      <c r="J26" s="44">
        <f>$B$21/J25</f>
        <v>2496.5606469002701</v>
      </c>
    </row>
    <row r="27" spans="1:10" ht="17.25">
      <c r="A27" s="16" t="s">
        <v>37</v>
      </c>
      <c r="B27" s="15">
        <f>B21/B26</f>
        <v>0.25376000000000004</v>
      </c>
      <c r="C27" s="12"/>
      <c r="I27" s="45" t="s">
        <v>44</v>
      </c>
      <c r="J27" s="43">
        <f>$J$26/B26</f>
        <v>0.24965606469002702</v>
      </c>
    </row>
    <row r="29" spans="1:10" ht="17.25">
      <c r="A29" s="45" t="s">
        <v>38</v>
      </c>
      <c r="B29" s="44">
        <f>'Grafico lineare'!C1</f>
        <v>-95</v>
      </c>
      <c r="C29" s="42"/>
    </row>
    <row r="30" spans="1:10" ht="17.25">
      <c r="A30" s="45" t="s">
        <v>34</v>
      </c>
      <c r="B30" s="44">
        <f>'Grafico lineare'!D1</f>
        <v>2537.6</v>
      </c>
      <c r="C30" s="4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Y4339"/>
  <sheetViews>
    <sheetView zoomScale="73" zoomScaleNormal="73" workbookViewId="0">
      <pane ySplit="4" topLeftCell="A5" activePane="bottomLeft" state="frozen"/>
      <selection pane="bottomLeft" activeCell="K6" sqref="K6"/>
    </sheetView>
  </sheetViews>
  <sheetFormatPr defaultRowHeight="15"/>
  <cols>
    <col min="1" max="2" width="20" bestFit="1" customWidth="1"/>
    <col min="5" max="5" width="12.140625" style="36" customWidth="1"/>
    <col min="7" max="7" width="7.28515625" customWidth="1"/>
    <col min="9" max="9" width="10.28515625" bestFit="1" customWidth="1"/>
    <col min="10" max="10" width="11.28515625" style="3" customWidth="1"/>
    <col min="11" max="11" width="10.85546875" style="7" customWidth="1"/>
    <col min="12" max="12" width="10.5703125" style="6" bestFit="1" customWidth="1"/>
    <col min="13" max="13" width="8.5703125" style="4" customWidth="1"/>
    <col min="14" max="14" width="9.5703125" customWidth="1"/>
    <col min="17" max="17" width="12.42578125" customWidth="1"/>
    <col min="18" max="18" width="13.42578125" customWidth="1"/>
    <col min="19" max="19" width="10.140625" customWidth="1"/>
    <col min="20" max="20" width="13.42578125" bestFit="1" customWidth="1"/>
    <col min="21" max="21" width="14.7109375" customWidth="1"/>
    <col min="22" max="23" width="9.85546875" bestFit="1" customWidth="1"/>
    <col min="24" max="24" width="10.7109375" bestFit="1" customWidth="1"/>
    <col min="25" max="25" width="16.7109375" customWidth="1"/>
  </cols>
  <sheetData>
    <row r="2" spans="1:51">
      <c r="J2" s="22">
        <f>(N2+O2+P2)*100</f>
        <v>100</v>
      </c>
      <c r="K2" s="7">
        <f>+MAX(K6:K999972)</f>
        <v>13</v>
      </c>
      <c r="L2" s="7">
        <f>+MAX(L6:L999972)</f>
        <v>255</v>
      </c>
      <c r="M2">
        <f>N3-O3+P3-M3</f>
        <v>0</v>
      </c>
      <c r="N2" s="10">
        <f>N3/M3</f>
        <v>0.75572519083969469</v>
      </c>
      <c r="O2" s="10">
        <f>O3/-M3</f>
        <v>0.24427480916030533</v>
      </c>
      <c r="P2" s="10">
        <f>P3/M3</f>
        <v>0</v>
      </c>
      <c r="R2" s="8"/>
      <c r="Y2" s="26"/>
    </row>
    <row r="3" spans="1:51">
      <c r="F3" s="4"/>
      <c r="H3" s="25"/>
      <c r="I3" s="25"/>
      <c r="J3" s="3">
        <f>N3-O3+P3-M3</f>
        <v>0</v>
      </c>
      <c r="K3" s="7">
        <f>+MIN(K6:K999972)</f>
        <v>-5</v>
      </c>
      <c r="L3" s="7">
        <f>+MIN(L6:L999972)</f>
        <v>-95</v>
      </c>
      <c r="M3" s="5">
        <v>393</v>
      </c>
      <c r="N3" s="23">
        <f t="shared" ref="N3:R3" si="0">SUM(N6:N999972)</f>
        <v>297</v>
      </c>
      <c r="O3" s="23">
        <f t="shared" si="0"/>
        <v>-96</v>
      </c>
      <c r="P3" s="23">
        <f>SUM(P7:P999972)</f>
        <v>0</v>
      </c>
      <c r="Q3" s="32">
        <f t="shared" si="0"/>
        <v>4332.6000000000004</v>
      </c>
      <c r="R3" s="33">
        <f t="shared" si="0"/>
        <v>-1795</v>
      </c>
      <c r="U3" s="42"/>
    </row>
    <row r="4" spans="1:51" s="17" customFormat="1" ht="38.25" customHeight="1">
      <c r="A4" s="24" t="s">
        <v>16</v>
      </c>
      <c r="B4" s="24" t="s">
        <v>17</v>
      </c>
      <c r="C4" s="24" t="s">
        <v>18</v>
      </c>
      <c r="D4" s="18" t="s">
        <v>19</v>
      </c>
      <c r="E4" s="37" t="s">
        <v>20</v>
      </c>
      <c r="F4" s="24" t="s">
        <v>21</v>
      </c>
      <c r="G4" s="26" t="s">
        <v>22</v>
      </c>
      <c r="H4" s="24" t="s">
        <v>23</v>
      </c>
      <c r="I4" s="24" t="s">
        <v>24</v>
      </c>
      <c r="J4" s="19" t="s">
        <v>0</v>
      </c>
      <c r="K4" s="30"/>
      <c r="L4" s="7"/>
      <c r="N4" s="20"/>
      <c r="O4" s="20"/>
      <c r="P4" s="20"/>
      <c r="Q4" s="21"/>
      <c r="R4" s="21"/>
      <c r="S4" s="26" t="s">
        <v>28</v>
      </c>
      <c r="T4" s="26" t="s">
        <v>29</v>
      </c>
      <c r="U4" s="17" t="s">
        <v>27</v>
      </c>
      <c r="V4" s="17" t="s">
        <v>26</v>
      </c>
      <c r="W4" s="17" t="s">
        <v>25</v>
      </c>
      <c r="X4" s="17" t="s">
        <v>32</v>
      </c>
      <c r="Y4" s="26" t="s">
        <v>35</v>
      </c>
    </row>
    <row r="5" spans="1:51" s="42" customFormat="1">
      <c r="A5" s="27"/>
      <c r="B5" s="27"/>
      <c r="C5" s="27" t="s">
        <v>52</v>
      </c>
      <c r="D5" s="28"/>
      <c r="E5" s="35"/>
      <c r="F5" s="27"/>
      <c r="G5" s="29"/>
      <c r="H5" s="27"/>
      <c r="I5" s="27"/>
      <c r="J5" s="50"/>
      <c r="K5" s="51"/>
      <c r="L5" s="52"/>
      <c r="M5" s="53"/>
      <c r="N5" s="54"/>
      <c r="O5" s="54"/>
      <c r="P5" s="54"/>
      <c r="Q5" s="55"/>
      <c r="R5" s="55"/>
      <c r="S5" s="53"/>
      <c r="T5" s="53"/>
      <c r="U5" s="53"/>
      <c r="V5" s="53"/>
      <c r="W5" s="53"/>
      <c r="X5" s="53"/>
      <c r="Y5" s="56"/>
    </row>
    <row r="6" spans="1:51">
      <c r="E6" s="34"/>
      <c r="F6" s="4"/>
      <c r="G6" s="57"/>
      <c r="H6" s="57"/>
      <c r="I6" s="25"/>
      <c r="K6" s="7">
        <f>+IF(AND(E6&gt;=0,E5&gt;=0),K5+1,IF(AND(E6&lt;0,E5&lt;0),K5-1,IF(AND(E6&gt;=0,E5&lt;0),1,-1)))</f>
        <v>1</v>
      </c>
      <c r="L6" s="6">
        <f>+IF(AND(E6&gt;=0,E5&gt;=0),L5+E6,IF(AND(E6&lt;0,E5&lt;0),L5+E6,E6))</f>
        <v>0</v>
      </c>
      <c r="M6" s="42">
        <v>0</v>
      </c>
      <c r="N6" s="9">
        <f t="shared" ref="N6" si="1">+IF(E6&gt;0,1,0)</f>
        <v>0</v>
      </c>
      <c r="O6" s="9">
        <f t="shared" ref="O6" si="2">+IF(E6&lt;0,-1,0)</f>
        <v>0</v>
      </c>
      <c r="P6" s="9">
        <f t="shared" ref="P6" si="3">+IF(E6=0,1,0)</f>
        <v>1</v>
      </c>
      <c r="Q6" s="8">
        <f t="shared" ref="Q6" si="4">IF(E6&gt;=0,E6,0)</f>
        <v>0</v>
      </c>
      <c r="R6" s="8">
        <f t="shared" ref="R6" si="5">IF(E6&lt;0,E6,0)</f>
        <v>0</v>
      </c>
      <c r="S6" s="42">
        <f>IF(A6="",0,REPLACE(A6,1,SEARCH(" ",A6),""))</f>
        <v>0</v>
      </c>
      <c r="T6" s="42">
        <f>IF(B6="",0,REPLACE(B6,1,SEARCH(" ",B6),""))</f>
        <v>0</v>
      </c>
      <c r="U6" s="42" t="str">
        <f>IF(A6="","1-1-1900",LEFT(A6,11))</f>
        <v>1-1-1900</v>
      </c>
      <c r="V6" s="42">
        <f>MONTH(U6)</f>
        <v>1</v>
      </c>
      <c r="W6" s="42">
        <f>YEAR(U6)</f>
        <v>1900</v>
      </c>
      <c r="X6" s="42">
        <f>DAY(U6)</f>
        <v>1</v>
      </c>
      <c r="Y6" s="25">
        <f>Y5+E6</f>
        <v>0</v>
      </c>
    </row>
    <row r="7" spans="1:51">
      <c r="A7" s="42" t="s">
        <v>648</v>
      </c>
      <c r="B7" s="42" t="s">
        <v>649</v>
      </c>
      <c r="C7" s="42" t="s">
        <v>54</v>
      </c>
      <c r="D7" s="42">
        <v>11</v>
      </c>
      <c r="E7" s="34">
        <v>10</v>
      </c>
      <c r="F7" s="4">
        <v>3.5000000000000001E-3</v>
      </c>
      <c r="G7" s="42">
        <v>0</v>
      </c>
      <c r="H7" s="25">
        <v>10.3</v>
      </c>
      <c r="I7" s="25">
        <v>-0.1</v>
      </c>
      <c r="J7" s="3">
        <v>10000</v>
      </c>
      <c r="K7" s="7">
        <f>+IF(AND(E7&gt;=0,E6&gt;=0),K6+1,IF(AND(E7&lt;0,E6&lt;0),K6-1,IF(AND(E7&gt;=0,E6&lt;0),1,-1)))</f>
        <v>2</v>
      </c>
      <c r="L7" s="6">
        <f>+IF(AND(E7&gt;=0,E6&gt;=0),L6+E7,IF(AND(E7&lt;0,E6&lt;0),L6+E7,E7))</f>
        <v>10</v>
      </c>
      <c r="M7">
        <v>334</v>
      </c>
      <c r="N7" s="9">
        <f>+IF(E7&gt;0,1,0)</f>
        <v>1</v>
      </c>
      <c r="O7" s="9">
        <f>+IF(E7&lt;0,-1,0)</f>
        <v>0</v>
      </c>
      <c r="P7" s="9">
        <f>+IF(E7=0,1,0)</f>
        <v>0</v>
      </c>
      <c r="Q7" s="8">
        <f>IF(E7&gt;=0,E7,0)</f>
        <v>10</v>
      </c>
      <c r="R7" s="8">
        <f>IF(E7&lt;0,E7,0)</f>
        <v>0</v>
      </c>
      <c r="S7" s="42" t="str">
        <f t="shared" ref="S7:S70" si="6">IF(A7="",0,REPLACE(A7,1,SEARCH(" ",A7),""))</f>
        <v>22.15.00</v>
      </c>
      <c r="T7" s="42" t="str">
        <f t="shared" ref="T7:T70" si="7">IF(B7="",0,REPLACE(B7,1,SEARCH(" ",B7),""))</f>
        <v>1.00.00</v>
      </c>
      <c r="U7" s="42" t="str">
        <f t="shared" ref="U7:U70" si="8">IF(A7="","1-1-1900",LEFT(A7,11))</f>
        <v xml:space="preserve">7-mag-2020 </v>
      </c>
      <c r="V7">
        <f>MONTH(U7)</f>
        <v>5</v>
      </c>
      <c r="W7">
        <f>YEAR(U7)</f>
        <v>2020</v>
      </c>
      <c r="X7">
        <f>DAY(U7)</f>
        <v>7</v>
      </c>
      <c r="Y7" s="25">
        <f>Y6+E7</f>
        <v>10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>
      <c r="A8" s="42" t="s">
        <v>180</v>
      </c>
      <c r="B8" s="42" t="s">
        <v>181</v>
      </c>
      <c r="C8" s="42" t="s">
        <v>54</v>
      </c>
      <c r="D8" s="42">
        <v>56</v>
      </c>
      <c r="E8" s="34">
        <v>9.0500000000000007</v>
      </c>
      <c r="F8" s="4">
        <v>3.0999999999999999E-3</v>
      </c>
      <c r="G8" s="42">
        <v>0</v>
      </c>
      <c r="H8" s="25">
        <v>21.79</v>
      </c>
      <c r="I8" s="25">
        <v>-6.25</v>
      </c>
      <c r="J8" s="3">
        <v>10000</v>
      </c>
      <c r="K8" s="7">
        <f>+IF(AND(E8&gt;=0,E7&gt;=0),K7+1,IF(AND(E8&lt;0,E7&lt;0),K7-1,IF(AND(E8&gt;=0,E7&lt;0),1,-1)))</f>
        <v>3</v>
      </c>
      <c r="L8" s="6">
        <f>+IF(AND(E8&gt;=0,E7&gt;=0),L7+E8,IF(AND(E8&lt;0,E7&lt;0),L7+E8,E8))</f>
        <v>19.05</v>
      </c>
      <c r="M8" s="42">
        <v>63</v>
      </c>
      <c r="N8" s="9">
        <f>+IF(E8&gt;0,1,0)</f>
        <v>1</v>
      </c>
      <c r="O8" s="9">
        <f>+IF(E8&lt;0,-1,0)</f>
        <v>0</v>
      </c>
      <c r="P8" s="9">
        <f>+IF(E8=0,1,0)</f>
        <v>0</v>
      </c>
      <c r="Q8" s="8">
        <f>IF(E8&gt;=0,E8,0)</f>
        <v>9.0500000000000007</v>
      </c>
      <c r="R8" s="8">
        <f>IF(E8&lt;0,E8,0)</f>
        <v>0</v>
      </c>
      <c r="S8" s="42" t="str">
        <f t="shared" si="6"/>
        <v>9.00.00</v>
      </c>
      <c r="T8" s="42" t="str">
        <f t="shared" si="7"/>
        <v>0.00.00</v>
      </c>
      <c r="U8" s="42" t="str">
        <f t="shared" si="8"/>
        <v xml:space="preserve">8-mag-2020 </v>
      </c>
      <c r="V8" s="42">
        <f>MONTH(U8)</f>
        <v>5</v>
      </c>
      <c r="W8" s="42">
        <f>YEAR(U8)</f>
        <v>2020</v>
      </c>
      <c r="X8" s="42">
        <f>DAY(U8)</f>
        <v>8</v>
      </c>
      <c r="Y8" s="25">
        <f>Y7+E8</f>
        <v>19.05</v>
      </c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>
      <c r="A9" s="42" t="s">
        <v>646</v>
      </c>
      <c r="B9" s="42" t="s">
        <v>647</v>
      </c>
      <c r="C9" s="42" t="s">
        <v>54</v>
      </c>
      <c r="D9" s="42">
        <v>3</v>
      </c>
      <c r="E9" s="38">
        <v>10</v>
      </c>
      <c r="F9" s="4">
        <v>3.5000000000000001E-3</v>
      </c>
      <c r="G9" s="42">
        <v>0</v>
      </c>
      <c r="H9" s="25">
        <v>10.5</v>
      </c>
      <c r="I9" s="25">
        <v>-2.2000000000000002</v>
      </c>
      <c r="J9" s="3">
        <v>10000</v>
      </c>
      <c r="K9" s="7">
        <f>+IF(AND(E9&gt;=0,E8&gt;=0),K8+1,IF(AND(E9&lt;0,E8&lt;0),K8-1,IF(AND(E9&gt;=0,E8&lt;0),1,-1)))</f>
        <v>4</v>
      </c>
      <c r="L9" s="6">
        <f>+IF(AND(E9&gt;=0,E8&gt;=0),L8+E9,IF(AND(E9&lt;0,E8&lt;0),L8+E9,E9))</f>
        <v>29.05</v>
      </c>
      <c r="M9" s="42">
        <v>333</v>
      </c>
      <c r="N9" s="9">
        <f>+IF(E9&gt;0,1,0)</f>
        <v>1</v>
      </c>
      <c r="O9" s="9">
        <f>+IF(E9&lt;0,-1,0)</f>
        <v>0</v>
      </c>
      <c r="P9" s="9">
        <f>+IF(E9=0,1,0)</f>
        <v>0</v>
      </c>
      <c r="Q9" s="8">
        <f>IF(E9&gt;=0,E9,0)</f>
        <v>10</v>
      </c>
      <c r="R9" s="8">
        <f>IF(E9&lt;0,E9,0)</f>
        <v>0</v>
      </c>
      <c r="S9" s="42" t="str">
        <f t="shared" si="6"/>
        <v>2.00.00</v>
      </c>
      <c r="T9" s="42" t="str">
        <f t="shared" si="7"/>
        <v>2.45.00</v>
      </c>
      <c r="U9" s="42" t="str">
        <f t="shared" si="8"/>
        <v xml:space="preserve">8-mag-2020 </v>
      </c>
      <c r="V9" s="42">
        <f>MONTH(U9)</f>
        <v>5</v>
      </c>
      <c r="W9" s="42">
        <f>YEAR(U9)</f>
        <v>2020</v>
      </c>
      <c r="X9" s="42">
        <f>DAY(U9)</f>
        <v>8</v>
      </c>
      <c r="Y9" s="25">
        <f>Y8+E9</f>
        <v>29.05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>
      <c r="A10" s="42" t="s">
        <v>89</v>
      </c>
      <c r="B10" s="42" t="s">
        <v>90</v>
      </c>
      <c r="C10" s="42" t="s">
        <v>54</v>
      </c>
      <c r="D10" s="42">
        <v>3</v>
      </c>
      <c r="E10" s="34">
        <v>10</v>
      </c>
      <c r="F10" s="4">
        <v>2.2000000000000001E-3</v>
      </c>
      <c r="G10" s="4">
        <v>0</v>
      </c>
      <c r="H10" s="57">
        <v>17.100000000000001</v>
      </c>
      <c r="I10" s="25">
        <v>0</v>
      </c>
      <c r="J10" s="3">
        <v>10000</v>
      </c>
      <c r="K10" s="7">
        <f>+IF(AND(E10&gt;=0,E9&gt;=0),K9+1,IF(AND(E10&lt;0,E9&lt;0),K9-1,IF(AND(E10&gt;=0,E9&lt;0),1,-1)))</f>
        <v>5</v>
      </c>
      <c r="L10" s="6">
        <f>+IF(AND(E10&gt;=0,E9&gt;=0),L9+E10,IF(AND(E10&lt;0,E9&lt;0),L9+E10,E10))</f>
        <v>39.049999999999997</v>
      </c>
      <c r="M10" s="42">
        <v>16</v>
      </c>
      <c r="N10" s="9">
        <f>+IF(E10&gt;0,1,0)</f>
        <v>1</v>
      </c>
      <c r="O10" s="9">
        <f>+IF(E10&lt;0,-1,0)</f>
        <v>0</v>
      </c>
      <c r="P10" s="9">
        <f>+IF(E10=0,1,0)</f>
        <v>0</v>
      </c>
      <c r="Q10" s="8">
        <f>IF(E10&gt;=0,E10,0)</f>
        <v>10</v>
      </c>
      <c r="R10" s="8">
        <f>IF(E10&lt;0,E10,0)</f>
        <v>0</v>
      </c>
      <c r="S10" s="42" t="str">
        <f t="shared" si="6"/>
        <v>15.45.00</v>
      </c>
      <c r="T10" s="42" t="str">
        <f t="shared" si="7"/>
        <v>16.30.00</v>
      </c>
      <c r="U10" s="42" t="str">
        <f t="shared" si="8"/>
        <v>11-mag-2020</v>
      </c>
      <c r="V10" s="42">
        <f>MONTH(U10)</f>
        <v>5</v>
      </c>
      <c r="W10" s="42">
        <f>YEAR(U10)</f>
        <v>2020</v>
      </c>
      <c r="X10" s="42">
        <f>DAY(U10)</f>
        <v>11</v>
      </c>
      <c r="Y10" s="25">
        <f>Y9+E10</f>
        <v>39.049999999999997</v>
      </c>
      <c r="AV10" s="42"/>
      <c r="AW10" s="42"/>
      <c r="AX10" s="42"/>
      <c r="AY10" s="42"/>
    </row>
    <row r="11" spans="1:51">
      <c r="A11" s="42" t="s">
        <v>178</v>
      </c>
      <c r="B11" s="42" t="s">
        <v>179</v>
      </c>
      <c r="C11" s="42" t="s">
        <v>53</v>
      </c>
      <c r="D11" s="42">
        <v>7</v>
      </c>
      <c r="E11" s="34">
        <v>-20</v>
      </c>
      <c r="F11" s="4">
        <v>-6.8999999999999999E-3</v>
      </c>
      <c r="G11" s="42">
        <v>0</v>
      </c>
      <c r="H11" s="25">
        <v>0</v>
      </c>
      <c r="I11" s="25">
        <v>-20</v>
      </c>
      <c r="J11" s="3">
        <v>10000</v>
      </c>
      <c r="K11" s="7">
        <f>+IF(AND(E11&gt;=0,E10&gt;=0),K10+1,IF(AND(E11&lt;0,E10&lt;0),K10-1,IF(AND(E11&gt;=0,E10&lt;0),1,-1)))</f>
        <v>-1</v>
      </c>
      <c r="L11" s="6">
        <f>+IF(AND(E11&gt;=0,E10&gt;=0),L10+E11,IF(AND(E11&lt;0,E10&lt;0),L10+E11,E11))</f>
        <v>-20</v>
      </c>
      <c r="M11" s="42">
        <v>62</v>
      </c>
      <c r="N11" s="9">
        <f>+IF(E11&gt;0,1,0)</f>
        <v>0</v>
      </c>
      <c r="O11" s="9">
        <f>+IF(E11&lt;0,-1,0)</f>
        <v>-1</v>
      </c>
      <c r="P11" s="9">
        <f>+IF(E11=0,1,0)</f>
        <v>0</v>
      </c>
      <c r="Q11" s="8">
        <f>IF(E11&gt;=0,E11,0)</f>
        <v>0</v>
      </c>
      <c r="R11" s="8">
        <f>IF(E11&lt;0,E11,0)</f>
        <v>-20</v>
      </c>
      <c r="S11" s="42" t="str">
        <f t="shared" si="6"/>
        <v>17.15.00</v>
      </c>
      <c r="T11" s="42" t="str">
        <f t="shared" si="7"/>
        <v>19.00.00</v>
      </c>
      <c r="U11" s="42" t="str">
        <f t="shared" si="8"/>
        <v>11-mag-2020</v>
      </c>
      <c r="V11" s="42">
        <f>MONTH(U11)</f>
        <v>5</v>
      </c>
      <c r="W11" s="42">
        <f>YEAR(U11)</f>
        <v>2020</v>
      </c>
      <c r="X11" s="42">
        <f>DAY(U11)</f>
        <v>11</v>
      </c>
      <c r="Y11" s="25">
        <f>Y10+E11</f>
        <v>19.049999999999997</v>
      </c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</row>
    <row r="12" spans="1:51" s="4" customFormat="1">
      <c r="A12" s="42" t="s">
        <v>548</v>
      </c>
      <c r="B12" s="42" t="s">
        <v>549</v>
      </c>
      <c r="C12" s="42" t="s">
        <v>53</v>
      </c>
      <c r="D12" s="42">
        <v>15</v>
      </c>
      <c r="E12" s="34">
        <v>35</v>
      </c>
      <c r="F12" s="4">
        <v>1.5699999999999999E-2</v>
      </c>
      <c r="G12" s="42">
        <v>0</v>
      </c>
      <c r="H12" s="25">
        <v>36.65</v>
      </c>
      <c r="I12" s="25">
        <v>-3.35</v>
      </c>
      <c r="J12" s="3">
        <v>10000</v>
      </c>
      <c r="K12" s="7">
        <f>+IF(AND(E12&gt;=0,E11&gt;=0),K11+1,IF(AND(E12&lt;0,E11&lt;0),K11-1,IF(AND(E12&gt;=0,E11&lt;0),1,-1)))</f>
        <v>1</v>
      </c>
      <c r="L12" s="6">
        <f>+IF(AND(E12&gt;=0,E11&gt;=0),L11+E12,IF(AND(E12&lt;0,E11&lt;0),L11+E12,E12))</f>
        <v>35</v>
      </c>
      <c r="M12" s="42">
        <v>264</v>
      </c>
      <c r="N12" s="9">
        <f>+IF(E12&gt;0,1,0)</f>
        <v>1</v>
      </c>
      <c r="O12" s="9">
        <f>+IF(E12&lt;0,-1,0)</f>
        <v>0</v>
      </c>
      <c r="P12" s="9">
        <f>+IF(E12=0,1,0)</f>
        <v>0</v>
      </c>
      <c r="Q12" s="8">
        <f>IF(E12&gt;=0,E12,0)</f>
        <v>35</v>
      </c>
      <c r="R12" s="8">
        <f>IF(E12&lt;0,E12,0)</f>
        <v>0</v>
      </c>
      <c r="S12" s="42" t="str">
        <f t="shared" si="6"/>
        <v>19.30.00</v>
      </c>
      <c r="T12" s="42" t="str">
        <f t="shared" si="7"/>
        <v>23.15.00</v>
      </c>
      <c r="U12" s="42" t="str">
        <f t="shared" si="8"/>
        <v>12-mag-2020</v>
      </c>
      <c r="V12" s="42">
        <f>MONTH(U12)</f>
        <v>5</v>
      </c>
      <c r="W12" s="42">
        <f>YEAR(U12)</f>
        <v>2020</v>
      </c>
      <c r="X12" s="42">
        <f>DAY(U12)</f>
        <v>12</v>
      </c>
      <c r="Y12" s="25">
        <f>Y11+E12</f>
        <v>54.05</v>
      </c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s="4" customFormat="1">
      <c r="A13" s="42" t="s">
        <v>642</v>
      </c>
      <c r="B13" s="42" t="s">
        <v>643</v>
      </c>
      <c r="C13" s="42" t="s">
        <v>53</v>
      </c>
      <c r="D13" s="42">
        <v>8</v>
      </c>
      <c r="E13" s="34">
        <v>10</v>
      </c>
      <c r="F13" s="4">
        <v>3.5000000000000001E-3</v>
      </c>
      <c r="G13" s="42">
        <v>0</v>
      </c>
      <c r="H13" s="25">
        <v>11</v>
      </c>
      <c r="I13" s="25">
        <v>0</v>
      </c>
      <c r="J13" s="3">
        <v>10000</v>
      </c>
      <c r="K13" s="7">
        <f>+IF(AND(E13&gt;=0,E12&gt;=0),K12+1,IF(AND(E13&lt;0,E12&lt;0),K12-1,IF(AND(E13&gt;=0,E12&lt;0),1,-1)))</f>
        <v>2</v>
      </c>
      <c r="L13" s="6">
        <f>+IF(AND(E13&gt;=0,E12&gt;=0),L12+E13,IF(AND(E13&lt;0,E12&lt;0),L12+E13,E13))</f>
        <v>45</v>
      </c>
      <c r="M13" s="42">
        <v>331</v>
      </c>
      <c r="N13" s="9">
        <f>+IF(E13&gt;0,1,0)</f>
        <v>1</v>
      </c>
      <c r="O13" s="9">
        <f>+IF(E13&lt;0,-1,0)</f>
        <v>0</v>
      </c>
      <c r="P13" s="9">
        <f>+IF(E13=0,1,0)</f>
        <v>0</v>
      </c>
      <c r="Q13" s="8">
        <f>IF(E13&gt;=0,E13,0)</f>
        <v>10</v>
      </c>
      <c r="R13" s="8">
        <f>IF(E13&lt;0,E13,0)</f>
        <v>0</v>
      </c>
      <c r="S13" s="42" t="str">
        <f t="shared" si="6"/>
        <v>19.15.00</v>
      </c>
      <c r="T13" s="42" t="str">
        <f t="shared" si="7"/>
        <v>21.15.00</v>
      </c>
      <c r="U13" s="42" t="str">
        <f t="shared" si="8"/>
        <v>12-mag-2020</v>
      </c>
      <c r="V13" s="42">
        <f>MONTH(U13)</f>
        <v>5</v>
      </c>
      <c r="W13" s="42">
        <f>YEAR(U13)</f>
        <v>2020</v>
      </c>
      <c r="X13" s="42">
        <f>DAY(U13)</f>
        <v>12</v>
      </c>
      <c r="Y13" s="25">
        <f>Y12+E13</f>
        <v>64.05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s="4" customFormat="1">
      <c r="A14" s="42" t="s">
        <v>644</v>
      </c>
      <c r="B14" s="42" t="s">
        <v>645</v>
      </c>
      <c r="C14" s="42" t="s">
        <v>53</v>
      </c>
      <c r="D14" s="42">
        <v>4</v>
      </c>
      <c r="E14" s="34">
        <v>-20</v>
      </c>
      <c r="F14" s="4">
        <v>-7.0000000000000001E-3</v>
      </c>
      <c r="G14" s="42">
        <v>0</v>
      </c>
      <c r="H14" s="25">
        <v>0</v>
      </c>
      <c r="I14" s="25">
        <v>-20</v>
      </c>
      <c r="J14" s="3">
        <v>10000</v>
      </c>
      <c r="K14" s="7">
        <f>+IF(AND(E14&gt;=0,E13&gt;=0),K13+1,IF(AND(E14&lt;0,E13&lt;0),K13-1,IF(AND(E14&gt;=0,E13&lt;0),1,-1)))</f>
        <v>-1</v>
      </c>
      <c r="L14" s="6">
        <f>+IF(AND(E14&gt;=0,E13&gt;=0),L13+E14,IF(AND(E14&lt;0,E13&lt;0),L13+E14,E14))</f>
        <v>-20</v>
      </c>
      <c r="M14" s="42">
        <v>332</v>
      </c>
      <c r="N14" s="9">
        <f>+IF(E14&gt;0,1,0)</f>
        <v>0</v>
      </c>
      <c r="O14" s="9">
        <f>+IF(E14&lt;0,-1,0)</f>
        <v>-1</v>
      </c>
      <c r="P14" s="9">
        <f>+IF(E14=0,1,0)</f>
        <v>0</v>
      </c>
      <c r="Q14" s="8">
        <f>IF(E14&gt;=0,E14,0)</f>
        <v>0</v>
      </c>
      <c r="R14" s="8">
        <f>IF(E14&lt;0,E14,0)</f>
        <v>-20</v>
      </c>
      <c r="S14" s="42" t="str">
        <f t="shared" si="6"/>
        <v>8.15.00</v>
      </c>
      <c r="T14" s="42" t="str">
        <f t="shared" si="7"/>
        <v>9.15.00</v>
      </c>
      <c r="U14" s="42" t="str">
        <f t="shared" si="8"/>
        <v>12-mag-2020</v>
      </c>
      <c r="V14" s="42">
        <f>MONTH(U14)</f>
        <v>5</v>
      </c>
      <c r="W14" s="42">
        <f>YEAR(U14)</f>
        <v>2020</v>
      </c>
      <c r="X14" s="42">
        <f>DAY(U14)</f>
        <v>12</v>
      </c>
      <c r="Y14" s="25">
        <f>Y13+E14</f>
        <v>44.05</v>
      </c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</row>
    <row r="15" spans="1:51" s="4" customFormat="1">
      <c r="A15" s="42" t="s">
        <v>546</v>
      </c>
      <c r="B15" s="42" t="s">
        <v>547</v>
      </c>
      <c r="C15" s="42" t="s">
        <v>53</v>
      </c>
      <c r="D15" s="42">
        <v>7</v>
      </c>
      <c r="E15" s="34">
        <v>10</v>
      </c>
      <c r="F15" s="4">
        <v>4.5999999999999999E-3</v>
      </c>
      <c r="G15" s="42">
        <v>0</v>
      </c>
      <c r="H15" s="25">
        <v>12.7</v>
      </c>
      <c r="I15" s="25">
        <v>-3.35</v>
      </c>
      <c r="J15" s="3">
        <v>10000</v>
      </c>
      <c r="K15" s="7">
        <f>+IF(AND(E15&gt;=0,E14&gt;=0),K14+1,IF(AND(E15&lt;0,E14&lt;0),K14-1,IF(AND(E15&gt;=0,E14&lt;0),1,-1)))</f>
        <v>1</v>
      </c>
      <c r="L15" s="6">
        <f>+IF(AND(E15&gt;=0,E14&gt;=0),L14+E15,IF(AND(E15&lt;0,E14&lt;0),L14+E15,E15))</f>
        <v>10</v>
      </c>
      <c r="M15" s="42">
        <v>263</v>
      </c>
      <c r="N15" s="9">
        <f>+IF(E15&gt;0,1,0)</f>
        <v>1</v>
      </c>
      <c r="O15" s="9">
        <f>+IF(E15&lt;0,-1,0)</f>
        <v>0</v>
      </c>
      <c r="P15" s="9">
        <f>+IF(E15=0,1,0)</f>
        <v>0</v>
      </c>
      <c r="Q15" s="8">
        <f>IF(E15&gt;=0,E15,0)</f>
        <v>10</v>
      </c>
      <c r="R15" s="8">
        <f>IF(E15&lt;0,E15,0)</f>
        <v>0</v>
      </c>
      <c r="S15" s="42" t="str">
        <f t="shared" si="6"/>
        <v>15.45.00</v>
      </c>
      <c r="T15" s="42" t="str">
        <f t="shared" si="7"/>
        <v>17.30.00</v>
      </c>
      <c r="U15" s="42" t="str">
        <f t="shared" si="8"/>
        <v>13-mag-2020</v>
      </c>
      <c r="V15" s="42">
        <f>MONTH(U15)</f>
        <v>5</v>
      </c>
      <c r="W15" s="42">
        <f>YEAR(U15)</f>
        <v>2020</v>
      </c>
      <c r="X15" s="42">
        <f>DAY(U15)</f>
        <v>13</v>
      </c>
      <c r="Y15" s="25">
        <f>Y14+E15</f>
        <v>54.05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s="4" customFormat="1">
      <c r="A16" s="42" t="s">
        <v>640</v>
      </c>
      <c r="B16" s="42" t="s">
        <v>641</v>
      </c>
      <c r="C16" s="42" t="s">
        <v>53</v>
      </c>
      <c r="D16" s="42">
        <v>11</v>
      </c>
      <c r="E16" s="34">
        <v>-20</v>
      </c>
      <c r="F16" s="4">
        <v>-7.1000000000000004E-3</v>
      </c>
      <c r="G16" s="42">
        <v>0</v>
      </c>
      <c r="H16" s="25">
        <v>0</v>
      </c>
      <c r="I16" s="25">
        <v>-20</v>
      </c>
      <c r="J16" s="3">
        <v>10000</v>
      </c>
      <c r="K16" s="7">
        <f>+IF(AND(E16&gt;=0,E15&gt;=0),K15+1,IF(AND(E16&lt;0,E15&lt;0),K15-1,IF(AND(E16&gt;=0,E15&lt;0),1,-1)))</f>
        <v>-1</v>
      </c>
      <c r="L16" s="6">
        <f>+IF(AND(E16&gt;=0,E15&gt;=0),L15+E16,IF(AND(E16&lt;0,E15&lt;0),L15+E16,E16))</f>
        <v>-20</v>
      </c>
      <c r="M16" s="42">
        <v>330</v>
      </c>
      <c r="N16" s="9">
        <f>+IF(E16&gt;0,1,0)</f>
        <v>0</v>
      </c>
      <c r="O16" s="9">
        <f>+IF(E16&lt;0,-1,0)</f>
        <v>-1</v>
      </c>
      <c r="P16" s="9">
        <f>+IF(E16=0,1,0)</f>
        <v>0</v>
      </c>
      <c r="Q16" s="8">
        <f>IF(E16&gt;=0,E16,0)</f>
        <v>0</v>
      </c>
      <c r="R16" s="8">
        <f>IF(E16&lt;0,E16,0)</f>
        <v>-20</v>
      </c>
      <c r="S16" s="42" t="str">
        <f t="shared" si="6"/>
        <v>1.45.00</v>
      </c>
      <c r="T16" s="42" t="str">
        <f t="shared" si="7"/>
        <v>4.30.00</v>
      </c>
      <c r="U16" s="42" t="str">
        <f t="shared" si="8"/>
        <v>13-mag-2020</v>
      </c>
      <c r="V16" s="42">
        <f>MONTH(U16)</f>
        <v>5</v>
      </c>
      <c r="W16" s="42">
        <f>YEAR(U16)</f>
        <v>2020</v>
      </c>
      <c r="X16" s="42">
        <f>DAY(U16)</f>
        <v>13</v>
      </c>
      <c r="Y16" s="25">
        <f>Y15+E16</f>
        <v>34.049999999999997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s="4" customFormat="1">
      <c r="A17" s="42" t="s">
        <v>544</v>
      </c>
      <c r="B17" s="42" t="s">
        <v>545</v>
      </c>
      <c r="C17" s="42" t="s">
        <v>53</v>
      </c>
      <c r="D17" s="42">
        <v>25</v>
      </c>
      <c r="E17" s="34">
        <v>15</v>
      </c>
      <c r="F17" s="4">
        <v>6.8999999999999999E-3</v>
      </c>
      <c r="G17" s="42">
        <v>0</v>
      </c>
      <c r="H17" s="25">
        <v>17.75</v>
      </c>
      <c r="I17" s="25">
        <v>-3.25</v>
      </c>
      <c r="J17" s="3">
        <v>10000</v>
      </c>
      <c r="K17" s="7">
        <f>+IF(AND(E17&gt;=0,E16&gt;=0),K16+1,IF(AND(E17&lt;0,E16&lt;0),K16-1,IF(AND(E17&gt;=0,E16&lt;0),1,-1)))</f>
        <v>1</v>
      </c>
      <c r="L17" s="6">
        <f>+IF(AND(E17&gt;=0,E16&gt;=0),L16+E17,IF(AND(E17&lt;0,E16&lt;0),L16+E17,E17))</f>
        <v>15</v>
      </c>
      <c r="M17" s="42">
        <v>262</v>
      </c>
      <c r="N17" s="9">
        <f>+IF(E17&gt;0,1,0)</f>
        <v>1</v>
      </c>
      <c r="O17" s="9">
        <f>+IF(E17&lt;0,-1,0)</f>
        <v>0</v>
      </c>
      <c r="P17" s="9">
        <f>+IF(E17=0,1,0)</f>
        <v>0</v>
      </c>
      <c r="Q17" s="8">
        <f>IF(E17&gt;=0,E17,0)</f>
        <v>15</v>
      </c>
      <c r="R17" s="8">
        <f>IF(E17&lt;0,E17,0)</f>
        <v>0</v>
      </c>
      <c r="S17" s="42" t="str">
        <f t="shared" si="6"/>
        <v>2.30.00</v>
      </c>
      <c r="T17" s="42" t="str">
        <f t="shared" si="7"/>
        <v>8.45.00</v>
      </c>
      <c r="U17" s="42" t="str">
        <f t="shared" si="8"/>
        <v>14-mag-2020</v>
      </c>
      <c r="V17" s="42">
        <f>MONTH(U17)</f>
        <v>5</v>
      </c>
      <c r="W17" s="42">
        <f>YEAR(U17)</f>
        <v>2020</v>
      </c>
      <c r="X17" s="42">
        <f>DAY(U17)</f>
        <v>14</v>
      </c>
      <c r="Y17" s="25">
        <f>Y16+E17</f>
        <v>49.05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s="4" customFormat="1">
      <c r="A18" s="42" t="s">
        <v>638</v>
      </c>
      <c r="B18" s="42" t="s">
        <v>639</v>
      </c>
      <c r="C18" s="42" t="s">
        <v>54</v>
      </c>
      <c r="D18" s="42">
        <v>13</v>
      </c>
      <c r="E18" s="36">
        <v>-20</v>
      </c>
      <c r="F18" s="4">
        <v>-7.1999999999999998E-3</v>
      </c>
      <c r="G18" s="42">
        <v>0</v>
      </c>
      <c r="H18" s="25">
        <v>0</v>
      </c>
      <c r="I18" s="25">
        <v>-20</v>
      </c>
      <c r="J18" s="3">
        <v>10000</v>
      </c>
      <c r="K18" s="7">
        <f>+IF(AND(E18&gt;=0,E17&gt;=0),K17+1,IF(AND(E18&lt;0,E17&lt;0),K17-1,IF(AND(E18&gt;=0,E17&lt;0),1,-1)))</f>
        <v>-1</v>
      </c>
      <c r="L18" s="6">
        <f>+IF(AND(E18&gt;=0,E17&gt;=0),L17+E18,IF(AND(E18&lt;0,E17&lt;0),L17+E18,E18))</f>
        <v>-20</v>
      </c>
      <c r="M18" s="42">
        <v>329</v>
      </c>
      <c r="N18" s="9">
        <f>+IF(E18&gt;0,1,0)</f>
        <v>0</v>
      </c>
      <c r="O18" s="9">
        <f>+IF(E18&lt;0,-1,0)</f>
        <v>-1</v>
      </c>
      <c r="P18" s="9">
        <f>+IF(E18=0,1,0)</f>
        <v>0</v>
      </c>
      <c r="Q18" s="8">
        <f>IF(E18&gt;=0,E18,0)</f>
        <v>0</v>
      </c>
      <c r="R18" s="8">
        <f>IF(E18&lt;0,E18,0)</f>
        <v>-20</v>
      </c>
      <c r="S18" s="42" t="str">
        <f t="shared" si="6"/>
        <v>9.15.00</v>
      </c>
      <c r="T18" s="42" t="str">
        <f t="shared" si="7"/>
        <v>12.30.00</v>
      </c>
      <c r="U18" s="42" t="str">
        <f t="shared" si="8"/>
        <v>15-mag-2020</v>
      </c>
      <c r="V18" s="42">
        <f>MONTH(U18)</f>
        <v>5</v>
      </c>
      <c r="W18" s="42">
        <f>YEAR(U18)</f>
        <v>2020</v>
      </c>
      <c r="X18" s="42">
        <f>DAY(U18)</f>
        <v>15</v>
      </c>
      <c r="Y18" s="25">
        <f>Y17+E18</f>
        <v>29.049999999999997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s="4" customFormat="1">
      <c r="A19" s="42" t="s">
        <v>542</v>
      </c>
      <c r="B19" s="42" t="s">
        <v>543</v>
      </c>
      <c r="C19" s="42" t="s">
        <v>54</v>
      </c>
      <c r="D19" s="42">
        <v>9</v>
      </c>
      <c r="E19" s="38">
        <v>10</v>
      </c>
      <c r="F19" s="4">
        <v>4.5999999999999999E-3</v>
      </c>
      <c r="G19" s="42">
        <v>0</v>
      </c>
      <c r="H19" s="25">
        <v>13.7</v>
      </c>
      <c r="I19" s="25">
        <v>-1.75</v>
      </c>
      <c r="J19" s="3">
        <v>10000</v>
      </c>
      <c r="K19" s="7">
        <f>+IF(AND(E19&gt;=0,E18&gt;=0),K18+1,IF(AND(E19&lt;0,E18&lt;0),K18-1,IF(AND(E19&gt;=0,E18&lt;0),1,-1)))</f>
        <v>1</v>
      </c>
      <c r="L19" s="6">
        <f>+IF(AND(E19&gt;=0,E18&gt;=0),L18+E19,IF(AND(E19&lt;0,E18&lt;0),L18+E19,E19))</f>
        <v>10</v>
      </c>
      <c r="M19" s="42">
        <v>261</v>
      </c>
      <c r="N19" s="9">
        <f>+IF(E19&gt;0,1,0)</f>
        <v>1</v>
      </c>
      <c r="O19" s="9">
        <f>+IF(E19&lt;0,-1,0)</f>
        <v>0</v>
      </c>
      <c r="P19" s="9">
        <f>+IF(E19=0,1,0)</f>
        <v>0</v>
      </c>
      <c r="Q19" s="8">
        <f>IF(E19&gt;=0,E19,0)</f>
        <v>10</v>
      </c>
      <c r="R19" s="8">
        <f>IF(E19&lt;0,E19,0)</f>
        <v>0</v>
      </c>
      <c r="S19" s="42" t="str">
        <f t="shared" si="6"/>
        <v>8.30.00</v>
      </c>
      <c r="T19" s="42" t="str">
        <f t="shared" si="7"/>
        <v>10.45.00</v>
      </c>
      <c r="U19" s="42" t="str">
        <f t="shared" si="8"/>
        <v>18-mag-2020</v>
      </c>
      <c r="V19" s="42">
        <f>MONTH(U19)</f>
        <v>5</v>
      </c>
      <c r="W19" s="42">
        <f>YEAR(U19)</f>
        <v>2020</v>
      </c>
      <c r="X19" s="42">
        <f>DAY(U19)</f>
        <v>18</v>
      </c>
      <c r="Y19" s="25">
        <f>Y18+E19</f>
        <v>39.049999999999997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s="4" customFormat="1">
      <c r="A20" s="42" t="s">
        <v>542</v>
      </c>
      <c r="B20" s="42" t="s">
        <v>543</v>
      </c>
      <c r="C20" s="42" t="s">
        <v>54</v>
      </c>
      <c r="D20" s="42">
        <v>9</v>
      </c>
      <c r="E20" s="34">
        <v>15</v>
      </c>
      <c r="F20" s="4">
        <v>5.3E-3</v>
      </c>
      <c r="G20" s="42">
        <v>0</v>
      </c>
      <c r="H20" s="25">
        <v>15.6</v>
      </c>
      <c r="I20" s="25">
        <v>-3</v>
      </c>
      <c r="J20" s="3">
        <v>10000</v>
      </c>
      <c r="K20" s="7">
        <f>+IF(AND(E20&gt;=0,E19&gt;=0),K19+1,IF(AND(E20&lt;0,E19&lt;0),K19-1,IF(AND(E20&gt;=0,E19&lt;0),1,-1)))</f>
        <v>2</v>
      </c>
      <c r="L20" s="6">
        <f>+IF(AND(E20&gt;=0,E19&gt;=0),L19+E20,IF(AND(E20&lt;0,E19&lt;0),L19+E20,E20))</f>
        <v>25</v>
      </c>
      <c r="M20" s="42">
        <v>328</v>
      </c>
      <c r="N20" s="9">
        <f>+IF(E20&gt;0,1,0)</f>
        <v>1</v>
      </c>
      <c r="O20" s="9">
        <f>+IF(E20&lt;0,-1,0)</f>
        <v>0</v>
      </c>
      <c r="P20" s="9">
        <f>+IF(E20=0,1,0)</f>
        <v>0</v>
      </c>
      <c r="Q20" s="8">
        <f>IF(E20&gt;=0,E20,0)</f>
        <v>15</v>
      </c>
      <c r="R20" s="8">
        <f>IF(E20&lt;0,E20,0)</f>
        <v>0</v>
      </c>
      <c r="S20" s="42" t="str">
        <f t="shared" si="6"/>
        <v>8.30.00</v>
      </c>
      <c r="T20" s="42" t="str">
        <f t="shared" si="7"/>
        <v>10.45.00</v>
      </c>
      <c r="U20" s="42" t="str">
        <f t="shared" si="8"/>
        <v>18-mag-2020</v>
      </c>
      <c r="V20" s="42">
        <f>MONTH(U20)</f>
        <v>5</v>
      </c>
      <c r="W20" s="42">
        <f>YEAR(U20)</f>
        <v>2020</v>
      </c>
      <c r="X20" s="42">
        <f>DAY(U20)</f>
        <v>18</v>
      </c>
      <c r="Y20" s="25">
        <f>Y19+E20</f>
        <v>54.05</v>
      </c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</row>
    <row r="21" spans="1:51" s="4" customFormat="1">
      <c r="A21" s="42" t="s">
        <v>87</v>
      </c>
      <c r="B21" s="42" t="s">
        <v>88</v>
      </c>
      <c r="C21" s="42" t="s">
        <v>54</v>
      </c>
      <c r="D21" s="42">
        <v>8</v>
      </c>
      <c r="E21" s="34">
        <v>20</v>
      </c>
      <c r="F21" s="4">
        <v>4.3E-3</v>
      </c>
      <c r="G21" s="4">
        <v>0</v>
      </c>
      <c r="H21" s="57">
        <v>31</v>
      </c>
      <c r="I21" s="25">
        <v>-6.25</v>
      </c>
      <c r="J21" s="3">
        <v>10000</v>
      </c>
      <c r="K21" s="7">
        <f>+IF(AND(E21&gt;=0,E20&gt;=0),K20+1,IF(AND(E21&lt;0,E20&lt;0),K20-1,IF(AND(E21&gt;=0,E20&lt;0),1,-1)))</f>
        <v>3</v>
      </c>
      <c r="L21" s="6">
        <f>+IF(AND(E21&gt;=0,E20&gt;=0),L20+E21,IF(AND(E21&lt;0,E20&lt;0),L20+E21,E21))</f>
        <v>45</v>
      </c>
      <c r="M21" s="42">
        <v>15</v>
      </c>
      <c r="N21" s="9">
        <f>+IF(E21&gt;0,1,0)</f>
        <v>1</v>
      </c>
      <c r="O21" s="9">
        <f>+IF(E21&lt;0,-1,0)</f>
        <v>0</v>
      </c>
      <c r="P21" s="9">
        <f>+IF(E21=0,1,0)</f>
        <v>0</v>
      </c>
      <c r="Q21" s="8">
        <f>IF(E21&gt;=0,E21,0)</f>
        <v>20</v>
      </c>
      <c r="R21" s="8">
        <f>IF(E21&lt;0,E21,0)</f>
        <v>0</v>
      </c>
      <c r="S21" s="42" t="str">
        <f t="shared" si="6"/>
        <v>7.00.00</v>
      </c>
      <c r="T21" s="42" t="str">
        <f t="shared" si="7"/>
        <v>9.00.00</v>
      </c>
      <c r="U21" s="42" t="str">
        <f t="shared" si="8"/>
        <v>19-mag-2020</v>
      </c>
      <c r="V21" s="42">
        <f>MONTH(U21)</f>
        <v>5</v>
      </c>
      <c r="W21" s="42">
        <f>YEAR(U21)</f>
        <v>2020</v>
      </c>
      <c r="X21" s="42">
        <f>DAY(U21)</f>
        <v>19</v>
      </c>
      <c r="Y21" s="25">
        <f>Y20+E21</f>
        <v>74.05</v>
      </c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s="4" customFormat="1">
      <c r="A22" s="42" t="s">
        <v>176</v>
      </c>
      <c r="B22" s="42" t="s">
        <v>177</v>
      </c>
      <c r="C22" s="42" t="s">
        <v>54</v>
      </c>
      <c r="D22" s="42">
        <v>21</v>
      </c>
      <c r="E22" s="34">
        <v>10</v>
      </c>
      <c r="F22" s="4">
        <v>3.3999999999999998E-3</v>
      </c>
      <c r="G22" s="42">
        <v>0</v>
      </c>
      <c r="H22" s="25">
        <v>11.81</v>
      </c>
      <c r="I22" s="25">
        <v>-2.25</v>
      </c>
      <c r="J22" s="3">
        <v>10000</v>
      </c>
      <c r="K22" s="7">
        <f>+IF(AND(E22&gt;=0,E21&gt;=0),K21+1,IF(AND(E22&lt;0,E21&lt;0),K21-1,IF(AND(E22&gt;=0,E21&lt;0),1,-1)))</f>
        <v>4</v>
      </c>
      <c r="L22" s="6">
        <f>+IF(AND(E22&gt;=0,E21&gt;=0),L21+E22,IF(AND(E22&lt;0,E21&lt;0),L21+E22,E22))</f>
        <v>55</v>
      </c>
      <c r="M22" s="42">
        <v>61</v>
      </c>
      <c r="N22" s="9">
        <f>+IF(E22&gt;0,1,0)</f>
        <v>1</v>
      </c>
      <c r="O22" s="9">
        <f>+IF(E22&lt;0,-1,0)</f>
        <v>0</v>
      </c>
      <c r="P22" s="9">
        <f>+IF(E22=0,1,0)</f>
        <v>0</v>
      </c>
      <c r="Q22" s="8">
        <f>IF(E22&gt;=0,E22,0)</f>
        <v>10</v>
      </c>
      <c r="R22" s="8">
        <f>IF(E22&lt;0,E22,0)</f>
        <v>0</v>
      </c>
      <c r="S22" s="42" t="str">
        <f t="shared" si="6"/>
        <v>18.45.00</v>
      </c>
      <c r="T22" s="42" t="str">
        <f t="shared" si="7"/>
        <v>0.00.00</v>
      </c>
      <c r="U22" s="42" t="str">
        <f t="shared" si="8"/>
        <v>20-mag-2020</v>
      </c>
      <c r="V22" s="42">
        <f>MONTH(U22)</f>
        <v>5</v>
      </c>
      <c r="W22" s="42">
        <f>YEAR(U22)</f>
        <v>2020</v>
      </c>
      <c r="X22" s="42">
        <f>DAY(U22)</f>
        <v>20</v>
      </c>
      <c r="Y22" s="25">
        <f>Y21+E22</f>
        <v>84.05</v>
      </c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</row>
    <row r="23" spans="1:51" s="4" customFormat="1">
      <c r="A23" s="42" t="s">
        <v>306</v>
      </c>
      <c r="B23" s="42" t="s">
        <v>307</v>
      </c>
      <c r="C23" s="42" t="s">
        <v>53</v>
      </c>
      <c r="D23" s="42">
        <v>10</v>
      </c>
      <c r="E23" s="34">
        <v>15</v>
      </c>
      <c r="F23" s="4">
        <v>8.6E-3</v>
      </c>
      <c r="G23" s="42">
        <v>0</v>
      </c>
      <c r="H23" s="25">
        <v>18.8</v>
      </c>
      <c r="I23" s="25">
        <v>0</v>
      </c>
      <c r="J23" s="3">
        <v>10000</v>
      </c>
      <c r="K23" s="7">
        <f>+IF(AND(E23&gt;=0,E22&gt;=0),K22+1,IF(AND(E23&lt;0,E22&lt;0),K22-1,IF(AND(E23&gt;=0,E22&lt;0),1,-1)))</f>
        <v>5</v>
      </c>
      <c r="L23" s="6">
        <f>+IF(AND(E23&gt;=0,E22&gt;=0),L22+E23,IF(AND(E23&lt;0,E22&lt;0),L22+E23,E23))</f>
        <v>70</v>
      </c>
      <c r="M23" s="42">
        <v>129</v>
      </c>
      <c r="N23" s="9">
        <f>+IF(E23&gt;0,1,0)</f>
        <v>1</v>
      </c>
      <c r="O23" s="9">
        <f>+IF(E23&lt;0,-1,0)</f>
        <v>0</v>
      </c>
      <c r="P23" s="9">
        <f>+IF(E23=0,1,0)</f>
        <v>0</v>
      </c>
      <c r="Q23" s="8">
        <f>IF(E23&gt;=0,E23,0)</f>
        <v>15</v>
      </c>
      <c r="R23" s="8">
        <f>IF(E23&lt;0,E23,0)</f>
        <v>0</v>
      </c>
      <c r="S23" s="42" t="str">
        <f t="shared" si="6"/>
        <v>14.30.00</v>
      </c>
      <c r="T23" s="42" t="str">
        <f t="shared" si="7"/>
        <v>17.00.00</v>
      </c>
      <c r="U23" s="42" t="str">
        <f t="shared" si="8"/>
        <v>21-mag-2020</v>
      </c>
      <c r="V23" s="42">
        <f>MONTH(U23)</f>
        <v>5</v>
      </c>
      <c r="W23" s="42">
        <f>YEAR(U23)</f>
        <v>2020</v>
      </c>
      <c r="X23" s="42">
        <f>DAY(U23)</f>
        <v>21</v>
      </c>
      <c r="Y23" s="25">
        <f>Y22+E23</f>
        <v>99.05</v>
      </c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</row>
    <row r="24" spans="1:51" s="4" customFormat="1">
      <c r="A24" s="42" t="s">
        <v>424</v>
      </c>
      <c r="B24" s="42" t="s">
        <v>425</v>
      </c>
      <c r="C24" s="42" t="s">
        <v>53</v>
      </c>
      <c r="D24" s="42">
        <v>1</v>
      </c>
      <c r="E24" s="36">
        <v>10</v>
      </c>
      <c r="F24" s="4">
        <v>1.8E-3</v>
      </c>
      <c r="G24" s="42">
        <v>0</v>
      </c>
      <c r="H24" s="25">
        <v>13.25</v>
      </c>
      <c r="I24" s="25">
        <v>0</v>
      </c>
      <c r="J24" s="3">
        <v>10000</v>
      </c>
      <c r="K24" s="7">
        <f>+IF(AND(E24&gt;=0,E23&gt;=0),K23+1,IF(AND(E24&lt;0,E23&lt;0),K23-1,IF(AND(E24&gt;=0,E23&lt;0),1,-1)))</f>
        <v>6</v>
      </c>
      <c r="L24" s="6">
        <f>+IF(AND(E24&gt;=0,E23&gt;=0),L23+E24,IF(AND(E24&lt;0,E23&lt;0),L23+E24,E24))</f>
        <v>80</v>
      </c>
      <c r="M24" s="42">
        <v>192</v>
      </c>
      <c r="N24" s="9">
        <f>+IF(E24&gt;0,1,0)</f>
        <v>1</v>
      </c>
      <c r="O24" s="9">
        <f>+IF(E24&lt;0,-1,0)</f>
        <v>0</v>
      </c>
      <c r="P24" s="9">
        <f>+IF(E24=0,1,0)</f>
        <v>0</v>
      </c>
      <c r="Q24" s="8">
        <f>IF(E24&gt;=0,E24,0)</f>
        <v>10</v>
      </c>
      <c r="R24" s="8">
        <f>IF(E24&lt;0,E24,0)</f>
        <v>0</v>
      </c>
      <c r="S24" s="42" t="str">
        <f t="shared" si="6"/>
        <v>17.15.00</v>
      </c>
      <c r="T24" s="42" t="str">
        <f t="shared" si="7"/>
        <v>17.30.00</v>
      </c>
      <c r="U24" s="42" t="str">
        <f t="shared" si="8"/>
        <v>21-mag-2020</v>
      </c>
      <c r="V24" s="42">
        <f>MONTH(U24)</f>
        <v>5</v>
      </c>
      <c r="W24" s="42">
        <f>YEAR(U24)</f>
        <v>2020</v>
      </c>
      <c r="X24" s="42">
        <f>DAY(U24)</f>
        <v>21</v>
      </c>
      <c r="Y24" s="25">
        <f>Y23+E24</f>
        <v>109.05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/>
      <c r="AW24"/>
      <c r="AX24"/>
      <c r="AY24"/>
    </row>
    <row r="25" spans="1:51" s="4" customFormat="1">
      <c r="A25" s="42" t="s">
        <v>85</v>
      </c>
      <c r="B25" s="42" t="s">
        <v>86</v>
      </c>
      <c r="C25" s="42" t="s">
        <v>53</v>
      </c>
      <c r="D25" s="42">
        <v>7</v>
      </c>
      <c r="E25" s="34">
        <v>30</v>
      </c>
      <c r="F25" s="4">
        <v>6.4000000000000003E-3</v>
      </c>
      <c r="G25" s="4">
        <v>0</v>
      </c>
      <c r="H25" s="57">
        <v>31.25</v>
      </c>
      <c r="I25" s="25">
        <v>0</v>
      </c>
      <c r="J25" s="3">
        <v>10000</v>
      </c>
      <c r="K25" s="7">
        <f>+IF(AND(E25&gt;=0,E24&gt;=0),K24+1,IF(AND(E25&lt;0,E24&lt;0),K24-1,IF(AND(E25&gt;=0,E24&lt;0),1,-1)))</f>
        <v>7</v>
      </c>
      <c r="L25" s="6">
        <f>+IF(AND(E25&gt;=0,E24&gt;=0),L24+E25,IF(AND(E25&lt;0,E24&lt;0),L24+E25,E25))</f>
        <v>110</v>
      </c>
      <c r="M25" s="42">
        <v>14</v>
      </c>
      <c r="N25" s="9">
        <f>+IF(E25&gt;0,1,0)</f>
        <v>1</v>
      </c>
      <c r="O25" s="9">
        <f>+IF(E25&lt;0,-1,0)</f>
        <v>0</v>
      </c>
      <c r="P25" s="9">
        <f>+IF(E25=0,1,0)</f>
        <v>0</v>
      </c>
      <c r="Q25" s="8">
        <f>IF(E25&gt;=0,E25,0)</f>
        <v>30</v>
      </c>
      <c r="R25" s="8">
        <f>IF(E25&lt;0,E25,0)</f>
        <v>0</v>
      </c>
      <c r="S25" s="42" t="str">
        <f t="shared" si="6"/>
        <v>3.15.00</v>
      </c>
      <c r="T25" s="42" t="str">
        <f t="shared" si="7"/>
        <v>5.00.00</v>
      </c>
      <c r="U25" s="42" t="str">
        <f t="shared" si="8"/>
        <v>22-mag-2020</v>
      </c>
      <c r="V25" s="42">
        <f>MONTH(U25)</f>
        <v>5</v>
      </c>
      <c r="W25" s="42">
        <f>YEAR(U25)</f>
        <v>2020</v>
      </c>
      <c r="X25" s="42">
        <f>DAY(U25)</f>
        <v>22</v>
      </c>
      <c r="Y25" s="25">
        <f>Y24+E25</f>
        <v>139.05000000000001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</row>
    <row r="26" spans="1:51" s="4" customFormat="1">
      <c r="A26" s="42" t="s">
        <v>224</v>
      </c>
      <c r="B26" s="42" t="s">
        <v>225</v>
      </c>
      <c r="C26" s="42" t="s">
        <v>53</v>
      </c>
      <c r="D26" s="42">
        <v>3</v>
      </c>
      <c r="E26" s="34">
        <v>15</v>
      </c>
      <c r="F26" s="4">
        <v>3.0999999999999999E-3</v>
      </c>
      <c r="G26" s="42">
        <v>0</v>
      </c>
      <c r="H26" s="25">
        <v>15.1</v>
      </c>
      <c r="I26" s="25">
        <v>-2.2999999999999998</v>
      </c>
      <c r="J26" s="3">
        <v>10000</v>
      </c>
      <c r="K26" s="7">
        <f>+IF(AND(E26&gt;=0,E25&gt;=0),K25+1,IF(AND(E26&lt;0,E25&lt;0),K25-1,IF(AND(E26&gt;=0,E25&lt;0),1,-1)))</f>
        <v>8</v>
      </c>
      <c r="L26" s="6">
        <f>+IF(AND(E26&gt;=0,E25&gt;=0),L25+E26,IF(AND(E26&lt;0,E25&lt;0),L25+E26,E26))</f>
        <v>125</v>
      </c>
      <c r="M26" s="42">
        <v>87</v>
      </c>
      <c r="N26" s="9">
        <f>+IF(E26&gt;0,1,0)</f>
        <v>1</v>
      </c>
      <c r="O26" s="9">
        <f>+IF(E26&lt;0,-1,0)</f>
        <v>0</v>
      </c>
      <c r="P26" s="9">
        <f>+IF(E26=0,1,0)</f>
        <v>0</v>
      </c>
      <c r="Q26" s="8">
        <f>IF(E26&gt;=0,E26,0)</f>
        <v>15</v>
      </c>
      <c r="R26" s="8">
        <f>IF(E26&lt;0,E26,0)</f>
        <v>0</v>
      </c>
      <c r="S26" s="42" t="str">
        <f t="shared" si="6"/>
        <v>3.45.00</v>
      </c>
      <c r="T26" s="42" t="str">
        <f t="shared" si="7"/>
        <v>4.30.00</v>
      </c>
      <c r="U26" s="42" t="str">
        <f t="shared" si="8"/>
        <v>22-mag-2020</v>
      </c>
      <c r="V26" s="42">
        <f>MONTH(U26)</f>
        <v>5</v>
      </c>
      <c r="W26" s="42">
        <f>YEAR(U26)</f>
        <v>2020</v>
      </c>
      <c r="X26" s="42">
        <f>DAY(U26)</f>
        <v>22</v>
      </c>
      <c r="Y26" s="25">
        <f>Y25+E26</f>
        <v>154.05000000000001</v>
      </c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</row>
    <row r="27" spans="1:51" s="4" customFormat="1">
      <c r="A27" s="42" t="s">
        <v>224</v>
      </c>
      <c r="B27" s="42" t="s">
        <v>372</v>
      </c>
      <c r="C27" s="42" t="s">
        <v>53</v>
      </c>
      <c r="D27" s="42">
        <v>10</v>
      </c>
      <c r="E27" s="38">
        <v>15</v>
      </c>
      <c r="F27" s="4">
        <v>5.0000000000000001E-3</v>
      </c>
      <c r="G27" s="42">
        <v>0</v>
      </c>
      <c r="H27" s="25">
        <v>19</v>
      </c>
      <c r="I27" s="25">
        <v>-1.25</v>
      </c>
      <c r="J27" s="3">
        <v>10000</v>
      </c>
      <c r="K27" s="7">
        <f>+IF(AND(E27&gt;=0,E26&gt;=0),K26+1,IF(AND(E27&lt;0,E26&lt;0),K26-1,IF(AND(E27&gt;=0,E26&lt;0),1,-1)))</f>
        <v>9</v>
      </c>
      <c r="L27" s="6">
        <f>+IF(AND(E27&gt;=0,E26&gt;=0),L26+E27,IF(AND(E27&lt;0,E26&lt;0),L26+E27,E27))</f>
        <v>140</v>
      </c>
      <c r="M27" s="42">
        <v>162</v>
      </c>
      <c r="N27" s="9">
        <f>+IF(E27&gt;0,1,0)</f>
        <v>1</v>
      </c>
      <c r="O27" s="9">
        <f>+IF(E27&lt;0,-1,0)</f>
        <v>0</v>
      </c>
      <c r="P27" s="9">
        <f>+IF(E27=0,1,0)</f>
        <v>0</v>
      </c>
      <c r="Q27" s="8">
        <f>IF(E27&gt;=0,E27,0)</f>
        <v>15</v>
      </c>
      <c r="R27" s="8">
        <f>IF(E27&lt;0,E27,0)</f>
        <v>0</v>
      </c>
      <c r="S27" s="42" t="str">
        <f t="shared" si="6"/>
        <v>3.45.00</v>
      </c>
      <c r="T27" s="42" t="str">
        <f t="shared" si="7"/>
        <v>6.15.00</v>
      </c>
      <c r="U27" s="42" t="str">
        <f t="shared" si="8"/>
        <v>22-mag-2020</v>
      </c>
      <c r="V27" s="42">
        <f>MONTH(U27)</f>
        <v>5</v>
      </c>
      <c r="W27" s="42">
        <f>YEAR(U27)</f>
        <v>2020</v>
      </c>
      <c r="X27" s="42">
        <f>DAY(U27)</f>
        <v>22</v>
      </c>
      <c r="Y27" s="25">
        <f>Y26+E27</f>
        <v>169.05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s="4" customFormat="1">
      <c r="A28" s="42" t="s">
        <v>422</v>
      </c>
      <c r="B28" s="42" t="s">
        <v>423</v>
      </c>
      <c r="C28" s="42" t="s">
        <v>53</v>
      </c>
      <c r="D28" s="42">
        <v>7</v>
      </c>
      <c r="E28" s="34">
        <v>30</v>
      </c>
      <c r="F28" s="4">
        <v>5.4000000000000003E-3</v>
      </c>
      <c r="G28" s="42">
        <v>0</v>
      </c>
      <c r="H28" s="25">
        <v>31.4</v>
      </c>
      <c r="I28" s="25">
        <v>0</v>
      </c>
      <c r="J28" s="3">
        <v>10000</v>
      </c>
      <c r="K28" s="7">
        <f>+IF(AND(E28&gt;=0,E27&gt;=0),K27+1,IF(AND(E28&lt;0,E27&lt;0),K27-1,IF(AND(E28&gt;=0,E27&lt;0),1,-1)))</f>
        <v>10</v>
      </c>
      <c r="L28" s="6">
        <f>+IF(AND(E28&gt;=0,E27&gt;=0),L27+E28,IF(AND(E28&lt;0,E27&lt;0),L27+E28,E28))</f>
        <v>170</v>
      </c>
      <c r="M28" s="42">
        <v>191</v>
      </c>
      <c r="N28" s="9">
        <f>+IF(E28&gt;0,1,0)</f>
        <v>1</v>
      </c>
      <c r="O28" s="9">
        <f>+IF(E28&lt;0,-1,0)</f>
        <v>0</v>
      </c>
      <c r="P28" s="9">
        <f>+IF(E28=0,1,0)</f>
        <v>0</v>
      </c>
      <c r="Q28" s="8">
        <f>IF(E28&gt;=0,E28,0)</f>
        <v>30</v>
      </c>
      <c r="R28" s="8">
        <f>IF(E28&lt;0,E28,0)</f>
        <v>0</v>
      </c>
      <c r="S28" s="42" t="str">
        <f t="shared" si="6"/>
        <v>3.30.00</v>
      </c>
      <c r="T28" s="42" t="str">
        <f t="shared" si="7"/>
        <v>5.15.00</v>
      </c>
      <c r="U28" s="42" t="str">
        <f t="shared" si="8"/>
        <v>22-mag-2020</v>
      </c>
      <c r="V28" s="42">
        <f>MONTH(U28)</f>
        <v>5</v>
      </c>
      <c r="W28" s="42">
        <f>YEAR(U28)</f>
        <v>2020</v>
      </c>
      <c r="X28" s="42">
        <f>DAY(U28)</f>
        <v>22</v>
      </c>
      <c r="Y28" s="25">
        <f>Y27+E28</f>
        <v>199.05</v>
      </c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</row>
    <row r="29" spans="1:51" s="4" customFormat="1">
      <c r="A29" s="42" t="s">
        <v>539</v>
      </c>
      <c r="B29" s="42" t="s">
        <v>540</v>
      </c>
      <c r="C29" s="42" t="s">
        <v>54</v>
      </c>
      <c r="D29" s="42">
        <v>47</v>
      </c>
      <c r="E29" s="38">
        <v>10</v>
      </c>
      <c r="F29" s="4">
        <v>4.4999999999999997E-3</v>
      </c>
      <c r="G29" s="42">
        <v>0</v>
      </c>
      <c r="H29" s="25">
        <v>10.5</v>
      </c>
      <c r="I29" s="25">
        <v>-6</v>
      </c>
      <c r="J29" s="3">
        <v>10000</v>
      </c>
      <c r="K29" s="7">
        <f>+IF(AND(E29&gt;=0,E28&gt;=0),K28+1,IF(AND(E29&lt;0,E28&lt;0),K28-1,IF(AND(E29&gt;=0,E28&lt;0),1,-1)))</f>
        <v>11</v>
      </c>
      <c r="L29" s="6">
        <f>+IF(AND(E29&gt;=0,E28&gt;=0),L28+E29,IF(AND(E29&lt;0,E28&lt;0),L28+E29,E29))</f>
        <v>180</v>
      </c>
      <c r="M29" s="42">
        <v>259</v>
      </c>
      <c r="N29" s="9">
        <f>+IF(E29&gt;0,1,0)</f>
        <v>1</v>
      </c>
      <c r="O29" s="9">
        <f>+IF(E29&lt;0,-1,0)</f>
        <v>0</v>
      </c>
      <c r="P29" s="9">
        <f>+IF(E29=0,1,0)</f>
        <v>0</v>
      </c>
      <c r="Q29" s="8">
        <f>IF(E29&gt;=0,E29,0)</f>
        <v>10</v>
      </c>
      <c r="R29" s="8">
        <f>IF(E29&lt;0,E29,0)</f>
        <v>0</v>
      </c>
      <c r="S29" s="42" t="str">
        <f t="shared" si="6"/>
        <v>22.45.00</v>
      </c>
      <c r="T29" s="42" t="str">
        <f t="shared" si="7"/>
        <v>11.30.00</v>
      </c>
      <c r="U29" s="42" t="str">
        <f t="shared" si="8"/>
        <v>22-mag-2020</v>
      </c>
      <c r="V29" s="42">
        <f>MONTH(U29)</f>
        <v>5</v>
      </c>
      <c r="W29" s="42">
        <f>YEAR(U29)</f>
        <v>2020</v>
      </c>
      <c r="X29" s="42">
        <f>DAY(U29)</f>
        <v>22</v>
      </c>
      <c r="Y29" s="25">
        <f>Y28+E29</f>
        <v>209.05</v>
      </c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</row>
    <row r="30" spans="1:51" s="4" customFormat="1">
      <c r="A30" s="42" t="s">
        <v>224</v>
      </c>
      <c r="B30" s="42" t="s">
        <v>541</v>
      </c>
      <c r="C30" s="42" t="s">
        <v>53</v>
      </c>
      <c r="D30" s="42">
        <v>9</v>
      </c>
      <c r="E30" s="36">
        <v>15</v>
      </c>
      <c r="F30" s="4">
        <v>6.7999999999999996E-3</v>
      </c>
      <c r="G30" s="42">
        <v>0</v>
      </c>
      <c r="H30" s="25">
        <v>16.05</v>
      </c>
      <c r="I30" s="25">
        <v>-1.7</v>
      </c>
      <c r="J30" s="3">
        <v>10000</v>
      </c>
      <c r="K30" s="7">
        <f>+IF(AND(E30&gt;=0,E29&gt;=0),K29+1,IF(AND(E30&lt;0,E29&lt;0),K29-1,IF(AND(E30&gt;=0,E29&lt;0),1,-1)))</f>
        <v>12</v>
      </c>
      <c r="L30" s="6">
        <f>+IF(AND(E30&gt;=0,E29&gt;=0),L29+E30,IF(AND(E30&lt;0,E29&lt;0),L29+E30,E30))</f>
        <v>195</v>
      </c>
      <c r="M30" s="42">
        <v>260</v>
      </c>
      <c r="N30" s="9">
        <f>+IF(E30&gt;0,1,0)</f>
        <v>1</v>
      </c>
      <c r="O30" s="9">
        <f>+IF(E30&lt;0,-1,0)</f>
        <v>0</v>
      </c>
      <c r="P30" s="9">
        <f>+IF(E30=0,1,0)</f>
        <v>0</v>
      </c>
      <c r="Q30" s="8">
        <f>IF(E30&gt;=0,E30,0)</f>
        <v>15</v>
      </c>
      <c r="R30" s="8">
        <f>IF(E30&lt;0,E30,0)</f>
        <v>0</v>
      </c>
      <c r="S30" s="42" t="str">
        <f t="shared" si="6"/>
        <v>3.45.00</v>
      </c>
      <c r="T30" s="42" t="str">
        <f t="shared" si="7"/>
        <v>6.00.00</v>
      </c>
      <c r="U30" s="42" t="str">
        <f t="shared" si="8"/>
        <v>22-mag-2020</v>
      </c>
      <c r="V30" s="42">
        <f>MONTH(U30)</f>
        <v>5</v>
      </c>
      <c r="W30" s="42">
        <f>YEAR(U30)</f>
        <v>2020</v>
      </c>
      <c r="X30" s="42">
        <f>DAY(U30)</f>
        <v>22</v>
      </c>
      <c r="Y30" s="25">
        <f>Y29+E30</f>
        <v>224.05</v>
      </c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s="4" customFormat="1">
      <c r="A31" s="42" t="s">
        <v>85</v>
      </c>
      <c r="B31" s="42" t="s">
        <v>224</v>
      </c>
      <c r="C31" s="42" t="s">
        <v>53</v>
      </c>
      <c r="D31" s="42">
        <v>2</v>
      </c>
      <c r="E31" s="38">
        <v>10</v>
      </c>
      <c r="F31" s="4">
        <v>3.3999999999999998E-3</v>
      </c>
      <c r="G31" s="42">
        <v>0</v>
      </c>
      <c r="H31" s="25">
        <v>10.5</v>
      </c>
      <c r="I31" s="25">
        <v>0</v>
      </c>
      <c r="J31" s="3">
        <v>10000</v>
      </c>
      <c r="K31" s="7">
        <f>+IF(AND(E31&gt;=0,E30&gt;=0),K30+1,IF(AND(E31&lt;0,E30&lt;0),K30-1,IF(AND(E31&gt;=0,E30&lt;0),1,-1)))</f>
        <v>13</v>
      </c>
      <c r="L31" s="6">
        <f>+IF(AND(E31&gt;=0,E30&gt;=0),L30+E31,IF(AND(E31&lt;0,E30&lt;0),L30+E31,E31))</f>
        <v>205</v>
      </c>
      <c r="M31" s="42">
        <v>327</v>
      </c>
      <c r="N31" s="9">
        <f>+IF(E31&gt;0,1,0)</f>
        <v>1</v>
      </c>
      <c r="O31" s="9">
        <f>+IF(E31&lt;0,-1,0)</f>
        <v>0</v>
      </c>
      <c r="P31" s="9">
        <f>+IF(E31=0,1,0)</f>
        <v>0</v>
      </c>
      <c r="Q31" s="8">
        <f>IF(E31&gt;=0,E31,0)</f>
        <v>10</v>
      </c>
      <c r="R31" s="8">
        <f>IF(E31&lt;0,E31,0)</f>
        <v>0</v>
      </c>
      <c r="S31" s="42" t="str">
        <f t="shared" si="6"/>
        <v>3.15.00</v>
      </c>
      <c r="T31" s="42" t="str">
        <f t="shared" si="7"/>
        <v>3.45.00</v>
      </c>
      <c r="U31" s="42" t="str">
        <f t="shared" si="8"/>
        <v>22-mag-2020</v>
      </c>
      <c r="V31" s="42">
        <f>MONTH(U31)</f>
        <v>5</v>
      </c>
      <c r="W31" s="42">
        <f>YEAR(U31)</f>
        <v>2020</v>
      </c>
      <c r="X31" s="42">
        <f>DAY(U31)</f>
        <v>22</v>
      </c>
      <c r="Y31" s="25">
        <f>Y30+E31</f>
        <v>234.05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s="4" customFormat="1">
      <c r="A32" s="42" t="s">
        <v>687</v>
      </c>
      <c r="B32" s="42" t="s">
        <v>688</v>
      </c>
      <c r="C32" s="42" t="s">
        <v>53</v>
      </c>
      <c r="D32" s="42">
        <v>2</v>
      </c>
      <c r="E32" s="38">
        <v>-15</v>
      </c>
      <c r="F32" s="4">
        <v>-1.9E-2</v>
      </c>
      <c r="G32" s="42">
        <v>0</v>
      </c>
      <c r="H32" s="25">
        <v>0</v>
      </c>
      <c r="I32" s="25">
        <v>-15</v>
      </c>
      <c r="J32" s="3">
        <v>10000</v>
      </c>
      <c r="K32" s="7">
        <f>+IF(AND(E32&gt;=0,E31&gt;=0),K31+1,IF(AND(E32&lt;0,E31&lt;0),K31-1,IF(AND(E32&gt;=0,E31&lt;0),1,-1)))</f>
        <v>-1</v>
      </c>
      <c r="L32" s="6">
        <f>+IF(AND(E32&gt;=0,E31&gt;=0),L31+E32,IF(AND(E32&lt;0,E31&lt;0),L31+E32,E32))</f>
        <v>-15</v>
      </c>
      <c r="M32" s="42">
        <v>356</v>
      </c>
      <c r="N32" s="9">
        <f>+IF(E32&gt;0,1,0)</f>
        <v>0</v>
      </c>
      <c r="O32" s="9">
        <f>+IF(E32&lt;0,-1,0)</f>
        <v>-1</v>
      </c>
      <c r="P32" s="9">
        <f>+IF(E32=0,1,0)</f>
        <v>0</v>
      </c>
      <c r="Q32" s="8">
        <f>IF(E32&gt;=0,E32,0)</f>
        <v>0</v>
      </c>
      <c r="R32" s="8">
        <f>IF(E32&lt;0,E32,0)</f>
        <v>-15</v>
      </c>
      <c r="S32" s="42" t="str">
        <f t="shared" si="6"/>
        <v>7.30.00</v>
      </c>
      <c r="T32" s="42" t="str">
        <f t="shared" si="7"/>
        <v>8.00.00</v>
      </c>
      <c r="U32" s="42" t="str">
        <f t="shared" si="8"/>
        <v>22-mag-2020</v>
      </c>
      <c r="V32" s="42">
        <f>MONTH(U32)</f>
        <v>5</v>
      </c>
      <c r="W32" s="42">
        <f>YEAR(U32)</f>
        <v>2020</v>
      </c>
      <c r="X32" s="42">
        <f>DAY(U32)</f>
        <v>22</v>
      </c>
      <c r="Y32" s="25">
        <f>Y31+E32</f>
        <v>219.05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s="4" customFormat="1">
      <c r="A33" s="42" t="s">
        <v>174</v>
      </c>
      <c r="B33" s="42" t="s">
        <v>175</v>
      </c>
      <c r="C33" s="42" t="s">
        <v>54</v>
      </c>
      <c r="D33" s="42">
        <v>23</v>
      </c>
      <c r="E33" s="34">
        <v>15</v>
      </c>
      <c r="F33" s="4">
        <v>5.0000000000000001E-3</v>
      </c>
      <c r="G33" s="42">
        <v>0</v>
      </c>
      <c r="H33" s="25">
        <v>15.25</v>
      </c>
      <c r="I33" s="25">
        <v>-2.88</v>
      </c>
      <c r="J33" s="3">
        <v>10000</v>
      </c>
      <c r="K33" s="7">
        <f>+IF(AND(E33&gt;=0,E32&gt;=0),K32+1,IF(AND(E33&lt;0,E32&lt;0),K32-1,IF(AND(E33&gt;=0,E32&lt;0),1,-1)))</f>
        <v>1</v>
      </c>
      <c r="L33" s="6">
        <f>+IF(AND(E33&gt;=0,E32&gt;=0),L32+E33,IF(AND(E33&lt;0,E32&lt;0),L32+E33,E33))</f>
        <v>15</v>
      </c>
      <c r="M33" s="42">
        <v>60</v>
      </c>
      <c r="N33" s="9">
        <f>+IF(E33&gt;0,1,0)</f>
        <v>1</v>
      </c>
      <c r="O33" s="9">
        <f>+IF(E33&lt;0,-1,0)</f>
        <v>0</v>
      </c>
      <c r="P33" s="9">
        <f>+IF(E33=0,1,0)</f>
        <v>0</v>
      </c>
      <c r="Q33" s="8">
        <f>IF(E33&gt;=0,E33,0)</f>
        <v>15</v>
      </c>
      <c r="R33" s="8">
        <f>IF(E33&lt;0,E33,0)</f>
        <v>0</v>
      </c>
      <c r="S33" s="42" t="str">
        <f t="shared" si="6"/>
        <v>0.15.00</v>
      </c>
      <c r="T33" s="42" t="str">
        <f t="shared" si="7"/>
        <v>6.00.00</v>
      </c>
      <c r="U33" s="42" t="str">
        <f t="shared" si="8"/>
        <v>26-mag-2020</v>
      </c>
      <c r="V33" s="42">
        <f>MONTH(U33)</f>
        <v>5</v>
      </c>
      <c r="W33" s="42">
        <f>YEAR(U33)</f>
        <v>2020</v>
      </c>
      <c r="X33" s="42">
        <f>DAY(U33)</f>
        <v>26</v>
      </c>
      <c r="Y33" s="25">
        <f>Y32+E33</f>
        <v>234.05</v>
      </c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</row>
    <row r="34" spans="1:51" s="4" customFormat="1">
      <c r="A34" s="42" t="s">
        <v>368</v>
      </c>
      <c r="B34" s="42" t="s">
        <v>369</v>
      </c>
      <c r="C34" s="42" t="s">
        <v>54</v>
      </c>
      <c r="D34" s="42">
        <v>44</v>
      </c>
      <c r="E34" s="34">
        <v>10</v>
      </c>
      <c r="F34" s="4">
        <v>3.3E-3</v>
      </c>
      <c r="G34" s="42">
        <v>0</v>
      </c>
      <c r="H34" s="25">
        <v>11.75</v>
      </c>
      <c r="I34" s="25">
        <v>-17.149999999999999</v>
      </c>
      <c r="J34" s="3">
        <v>10000</v>
      </c>
      <c r="K34" s="7">
        <f>+IF(AND(E34&gt;=0,E33&gt;=0),K33+1,IF(AND(E34&lt;0,E33&lt;0),K33-1,IF(AND(E34&gt;=0,E33&lt;0),1,-1)))</f>
        <v>2</v>
      </c>
      <c r="L34" s="6">
        <f>+IF(AND(E34&gt;=0,E33&gt;=0),L33+E34,IF(AND(E34&lt;0,E33&lt;0),L33+E34,E34))</f>
        <v>25</v>
      </c>
      <c r="M34" s="42">
        <v>160</v>
      </c>
      <c r="N34" s="9">
        <f>+IF(E34&gt;0,1,0)</f>
        <v>1</v>
      </c>
      <c r="O34" s="9">
        <f>+IF(E34&lt;0,-1,0)</f>
        <v>0</v>
      </c>
      <c r="P34" s="9">
        <f>+IF(E34=0,1,0)</f>
        <v>0</v>
      </c>
      <c r="Q34" s="8">
        <f>IF(E34&gt;=0,E34,0)</f>
        <v>10</v>
      </c>
      <c r="R34" s="8">
        <f>IF(E34&lt;0,E34,0)</f>
        <v>0</v>
      </c>
      <c r="S34" s="42" t="str">
        <f t="shared" si="6"/>
        <v>19.30.00</v>
      </c>
      <c r="T34" s="42" t="str">
        <f t="shared" si="7"/>
        <v>6.30.00</v>
      </c>
      <c r="U34" s="42" t="str">
        <f t="shared" si="8"/>
        <v>26-mag-2020</v>
      </c>
      <c r="V34" s="42">
        <f>MONTH(U34)</f>
        <v>5</v>
      </c>
      <c r="W34" s="42">
        <f>YEAR(U34)</f>
        <v>2020</v>
      </c>
      <c r="X34" s="42">
        <f>DAY(U34)</f>
        <v>26</v>
      </c>
      <c r="Y34" s="25">
        <f>Y33+E34</f>
        <v>244.05</v>
      </c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</row>
    <row r="35" spans="1:51" s="4" customFormat="1">
      <c r="A35" s="42" t="s">
        <v>370</v>
      </c>
      <c r="B35" s="42" t="s">
        <v>371</v>
      </c>
      <c r="C35" s="42" t="s">
        <v>54</v>
      </c>
      <c r="D35" s="42">
        <v>14</v>
      </c>
      <c r="E35" s="38">
        <v>20</v>
      </c>
      <c r="F35" s="4">
        <v>6.6E-3</v>
      </c>
      <c r="G35" s="42">
        <v>0</v>
      </c>
      <c r="H35" s="25">
        <v>23.6</v>
      </c>
      <c r="I35" s="25">
        <v>0</v>
      </c>
      <c r="J35" s="3">
        <v>10000</v>
      </c>
      <c r="K35" s="7">
        <f>+IF(AND(E35&gt;=0,E34&gt;=0),K34+1,IF(AND(E35&lt;0,E34&lt;0),K34-1,IF(AND(E35&gt;=0,E34&lt;0),1,-1)))</f>
        <v>3</v>
      </c>
      <c r="L35" s="6">
        <f>+IF(AND(E35&gt;=0,E34&gt;=0),L34+E35,IF(AND(E35&lt;0,E34&lt;0),L34+E35,E35))</f>
        <v>45</v>
      </c>
      <c r="M35" s="42">
        <v>161</v>
      </c>
      <c r="N35" s="9">
        <f>+IF(E35&gt;0,1,0)</f>
        <v>1</v>
      </c>
      <c r="O35" s="9">
        <f>+IF(E35&lt;0,-1,0)</f>
        <v>0</v>
      </c>
      <c r="P35" s="9">
        <f>+IF(E35=0,1,0)</f>
        <v>0</v>
      </c>
      <c r="Q35" s="8">
        <f>IF(E35&gt;=0,E35,0)</f>
        <v>20</v>
      </c>
      <c r="R35" s="8">
        <f>IF(E35&lt;0,E35,0)</f>
        <v>0</v>
      </c>
      <c r="S35" s="42" t="str">
        <f t="shared" si="6"/>
        <v>3.30.00</v>
      </c>
      <c r="T35" s="42" t="str">
        <f t="shared" si="7"/>
        <v>7.00.00</v>
      </c>
      <c r="U35" s="42" t="str">
        <f t="shared" si="8"/>
        <v>26-mag-2020</v>
      </c>
      <c r="V35" s="42">
        <f>MONTH(U35)</f>
        <v>5</v>
      </c>
      <c r="W35" s="42">
        <f>YEAR(U35)</f>
        <v>2020</v>
      </c>
      <c r="X35" s="42">
        <f>DAY(U35)</f>
        <v>26</v>
      </c>
      <c r="Y35" s="25">
        <f>Y34+E35</f>
        <v>264.05</v>
      </c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</row>
    <row r="36" spans="1:51" s="4" customFormat="1">
      <c r="A36" s="42" t="s">
        <v>420</v>
      </c>
      <c r="B36" s="42" t="s">
        <v>421</v>
      </c>
      <c r="C36" s="42" t="s">
        <v>54</v>
      </c>
      <c r="D36" s="42">
        <v>7</v>
      </c>
      <c r="E36" s="34">
        <v>30</v>
      </c>
      <c r="F36" s="4">
        <v>5.3E-3</v>
      </c>
      <c r="G36" s="42">
        <v>0</v>
      </c>
      <c r="H36" s="25">
        <v>31.75</v>
      </c>
      <c r="I36" s="25">
        <v>-6.25</v>
      </c>
      <c r="J36" s="3">
        <v>10000</v>
      </c>
      <c r="K36" s="7">
        <f>+IF(AND(E36&gt;=0,E35&gt;=0),K35+1,IF(AND(E36&lt;0,E35&lt;0),K35-1,IF(AND(E36&gt;=0,E35&lt;0),1,-1)))</f>
        <v>4</v>
      </c>
      <c r="L36" s="6">
        <f>+IF(AND(E36&gt;=0,E35&gt;=0),L35+E36,IF(AND(E36&lt;0,E35&lt;0),L35+E36,E36))</f>
        <v>75</v>
      </c>
      <c r="M36" s="42">
        <v>190</v>
      </c>
      <c r="N36" s="9">
        <f>+IF(E36&gt;0,1,0)</f>
        <v>1</v>
      </c>
      <c r="O36" s="9">
        <f>+IF(E36&lt;0,-1,0)</f>
        <v>0</v>
      </c>
      <c r="P36" s="9">
        <f>+IF(E36=0,1,0)</f>
        <v>0</v>
      </c>
      <c r="Q36" s="8">
        <f>IF(E36&gt;=0,E36,0)</f>
        <v>30</v>
      </c>
      <c r="R36" s="8">
        <f>IF(E36&lt;0,E36,0)</f>
        <v>0</v>
      </c>
      <c r="S36" s="42" t="str">
        <f t="shared" si="6"/>
        <v>2.45.00</v>
      </c>
      <c r="T36" s="42" t="str">
        <f t="shared" si="7"/>
        <v>4.30.00</v>
      </c>
      <c r="U36" s="42" t="str">
        <f t="shared" si="8"/>
        <v>26-mag-2020</v>
      </c>
      <c r="V36" s="42">
        <f>MONTH(U36)</f>
        <v>5</v>
      </c>
      <c r="W36" s="42">
        <f>YEAR(U36)</f>
        <v>2020</v>
      </c>
      <c r="X36" s="42">
        <f>DAY(U36)</f>
        <v>26</v>
      </c>
      <c r="Y36" s="25">
        <f>Y35+E36</f>
        <v>294.05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s="4" customFormat="1">
      <c r="A37" s="42" t="s">
        <v>537</v>
      </c>
      <c r="B37" s="42" t="s">
        <v>538</v>
      </c>
      <c r="C37" s="42" t="s">
        <v>54</v>
      </c>
      <c r="D37" s="42">
        <v>13</v>
      </c>
      <c r="E37" s="38">
        <v>10</v>
      </c>
      <c r="F37" s="4">
        <v>4.4000000000000003E-3</v>
      </c>
      <c r="G37" s="42">
        <v>0</v>
      </c>
      <c r="H37" s="25">
        <v>10.55</v>
      </c>
      <c r="I37" s="25">
        <v>-3.55</v>
      </c>
      <c r="J37" s="3">
        <v>10000</v>
      </c>
      <c r="K37" s="7">
        <f>+IF(AND(E37&gt;=0,E36&gt;=0),K36+1,IF(AND(E37&lt;0,E36&lt;0),K36-1,IF(AND(E37&gt;=0,E36&lt;0),1,-1)))</f>
        <v>5</v>
      </c>
      <c r="L37" s="6">
        <f>+IF(AND(E37&gt;=0,E36&gt;=0),L36+E37,IF(AND(E37&lt;0,E36&lt;0),L36+E37,E37))</f>
        <v>85</v>
      </c>
      <c r="M37" s="42">
        <v>257</v>
      </c>
      <c r="N37" s="9">
        <f>+IF(E37&gt;0,1,0)</f>
        <v>1</v>
      </c>
      <c r="O37" s="9">
        <f>+IF(E37&lt;0,-1,0)</f>
        <v>0</v>
      </c>
      <c r="P37" s="9">
        <f>+IF(E37=0,1,0)</f>
        <v>0</v>
      </c>
      <c r="Q37" s="8">
        <f>IF(E37&gt;=0,E37,0)</f>
        <v>10</v>
      </c>
      <c r="R37" s="8">
        <f>IF(E37&lt;0,E37,0)</f>
        <v>0</v>
      </c>
      <c r="S37" s="42" t="str">
        <f t="shared" si="6"/>
        <v>8.15.00</v>
      </c>
      <c r="T37" s="42" t="str">
        <f t="shared" si="7"/>
        <v>11.30.00</v>
      </c>
      <c r="U37" s="42" t="str">
        <f t="shared" si="8"/>
        <v>26-mag-2020</v>
      </c>
      <c r="V37" s="42">
        <f>MONTH(U37)</f>
        <v>5</v>
      </c>
      <c r="W37" s="42">
        <f>YEAR(U37)</f>
        <v>2020</v>
      </c>
      <c r="X37" s="42">
        <f>DAY(U37)</f>
        <v>26</v>
      </c>
      <c r="Y37" s="25">
        <f>Y36+E37</f>
        <v>304.05</v>
      </c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</row>
    <row r="38" spans="1:51" s="4" customFormat="1">
      <c r="A38" s="42" t="s">
        <v>420</v>
      </c>
      <c r="B38" s="42" t="s">
        <v>421</v>
      </c>
      <c r="C38" s="42" t="s">
        <v>54</v>
      </c>
      <c r="D38" s="42">
        <v>7</v>
      </c>
      <c r="E38" s="38">
        <v>10</v>
      </c>
      <c r="F38" s="4">
        <v>4.4000000000000003E-3</v>
      </c>
      <c r="G38" s="42">
        <v>0</v>
      </c>
      <c r="H38" s="25">
        <v>10</v>
      </c>
      <c r="I38" s="25">
        <v>-2</v>
      </c>
      <c r="J38" s="3">
        <v>10000</v>
      </c>
      <c r="K38" s="7">
        <f>+IF(AND(E38&gt;=0,E37&gt;=0),K37+1,IF(AND(E38&lt;0,E37&lt;0),K37-1,IF(AND(E38&gt;=0,E37&lt;0),1,-1)))</f>
        <v>6</v>
      </c>
      <c r="L38" s="6">
        <f>+IF(AND(E38&gt;=0,E37&gt;=0),L37+E38,IF(AND(E38&lt;0,E37&lt;0),L37+E38,E38))</f>
        <v>95</v>
      </c>
      <c r="M38" s="42">
        <v>258</v>
      </c>
      <c r="N38" s="9">
        <f>+IF(E38&gt;0,1,0)</f>
        <v>1</v>
      </c>
      <c r="O38" s="9">
        <f>+IF(E38&lt;0,-1,0)</f>
        <v>0</v>
      </c>
      <c r="P38" s="9">
        <f>+IF(E38=0,1,0)</f>
        <v>0</v>
      </c>
      <c r="Q38" s="8">
        <f>IF(E38&gt;=0,E38,0)</f>
        <v>10</v>
      </c>
      <c r="R38" s="8">
        <f>IF(E38&lt;0,E38,0)</f>
        <v>0</v>
      </c>
      <c r="S38" s="42" t="str">
        <f t="shared" si="6"/>
        <v>2.45.00</v>
      </c>
      <c r="T38" s="42" t="str">
        <f t="shared" si="7"/>
        <v>4.30.00</v>
      </c>
      <c r="U38" s="42" t="str">
        <f t="shared" si="8"/>
        <v>26-mag-2020</v>
      </c>
      <c r="V38" s="42">
        <f>MONTH(U38)</f>
        <v>5</v>
      </c>
      <c r="W38" s="42">
        <f>YEAR(U38)</f>
        <v>2020</v>
      </c>
      <c r="X38" s="42">
        <f>DAY(U38)</f>
        <v>26</v>
      </c>
      <c r="Y38" s="25">
        <f>Y37+E38</f>
        <v>314.05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 s="42"/>
      <c r="AW38" s="42"/>
      <c r="AX38" s="42"/>
      <c r="AY38" s="42"/>
    </row>
    <row r="39" spans="1:51" s="4" customFormat="1">
      <c r="A39" s="42" t="s">
        <v>537</v>
      </c>
      <c r="B39" s="42" t="s">
        <v>636</v>
      </c>
      <c r="C39" s="42" t="s">
        <v>54</v>
      </c>
      <c r="D39" s="42">
        <v>19</v>
      </c>
      <c r="E39" s="38">
        <v>-20</v>
      </c>
      <c r="F39" s="4">
        <v>-6.7000000000000002E-3</v>
      </c>
      <c r="G39" s="42">
        <v>0</v>
      </c>
      <c r="H39" s="25">
        <v>5</v>
      </c>
      <c r="I39" s="25">
        <v>-20</v>
      </c>
      <c r="J39" s="3">
        <v>10000</v>
      </c>
      <c r="K39" s="7">
        <f>+IF(AND(E39&gt;=0,E38&gt;=0),K38+1,IF(AND(E39&lt;0,E38&lt;0),K38-1,IF(AND(E39&gt;=0,E38&lt;0),1,-1)))</f>
        <v>-1</v>
      </c>
      <c r="L39" s="6">
        <f>+IF(AND(E39&gt;=0,E38&gt;=0),L38+E39,IF(AND(E39&lt;0,E38&lt;0),L38+E39,E39))</f>
        <v>-20</v>
      </c>
      <c r="M39" s="42">
        <v>325</v>
      </c>
      <c r="N39" s="9">
        <f>+IF(E39&gt;0,1,0)</f>
        <v>0</v>
      </c>
      <c r="O39" s="9">
        <f>+IF(E39&lt;0,-1,0)</f>
        <v>-1</v>
      </c>
      <c r="P39" s="9">
        <f>+IF(E39=0,1,0)</f>
        <v>0</v>
      </c>
      <c r="Q39" s="8">
        <f>IF(E39&gt;=0,E39,0)</f>
        <v>0</v>
      </c>
      <c r="R39" s="8">
        <f>IF(E39&lt;0,E39,0)</f>
        <v>-20</v>
      </c>
      <c r="S39" s="42" t="str">
        <f t="shared" si="6"/>
        <v>8.15.00</v>
      </c>
      <c r="T39" s="42" t="str">
        <f t="shared" si="7"/>
        <v>13.00.00</v>
      </c>
      <c r="U39" s="42" t="str">
        <f t="shared" si="8"/>
        <v>26-mag-2020</v>
      </c>
      <c r="V39" s="42">
        <f>MONTH(U39)</f>
        <v>5</v>
      </c>
      <c r="W39" s="42">
        <f>YEAR(U39)</f>
        <v>2020</v>
      </c>
      <c r="X39" s="42">
        <f>DAY(U39)</f>
        <v>26</v>
      </c>
      <c r="Y39" s="25">
        <f>Y38+E39</f>
        <v>294.05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s="4" customFormat="1">
      <c r="A40" s="42" t="s">
        <v>420</v>
      </c>
      <c r="B40" s="42" t="s">
        <v>637</v>
      </c>
      <c r="C40" s="42" t="s">
        <v>54</v>
      </c>
      <c r="D40" s="42">
        <v>16</v>
      </c>
      <c r="E40" s="34">
        <v>30</v>
      </c>
      <c r="F40" s="4">
        <v>1.01E-2</v>
      </c>
      <c r="G40" s="42">
        <v>0</v>
      </c>
      <c r="H40" s="25">
        <v>31</v>
      </c>
      <c r="I40" s="25">
        <v>-2.5</v>
      </c>
      <c r="J40" s="3">
        <v>10000</v>
      </c>
      <c r="K40" s="7">
        <f>+IF(AND(E40&gt;=0,E39&gt;=0),K39+1,IF(AND(E40&lt;0,E39&lt;0),K39-1,IF(AND(E40&gt;=0,E39&lt;0),1,-1)))</f>
        <v>1</v>
      </c>
      <c r="L40" s="6">
        <f>+IF(AND(E40&gt;=0,E39&gt;=0),L39+E40,IF(AND(E40&lt;0,E39&lt;0),L39+E40,E40))</f>
        <v>30</v>
      </c>
      <c r="M40" s="42">
        <v>326</v>
      </c>
      <c r="N40" s="9">
        <f>+IF(E40&gt;0,1,0)</f>
        <v>1</v>
      </c>
      <c r="O40" s="9">
        <f>+IF(E40&lt;0,-1,0)</f>
        <v>0</v>
      </c>
      <c r="P40" s="9">
        <f>+IF(E40=0,1,0)</f>
        <v>0</v>
      </c>
      <c r="Q40" s="8">
        <f>IF(E40&gt;=0,E40,0)</f>
        <v>30</v>
      </c>
      <c r="R40" s="8">
        <f>IF(E40&lt;0,E40,0)</f>
        <v>0</v>
      </c>
      <c r="S40" s="42" t="str">
        <f t="shared" si="6"/>
        <v>2.45.00</v>
      </c>
      <c r="T40" s="42" t="str">
        <f t="shared" si="7"/>
        <v>6.45.00</v>
      </c>
      <c r="U40" s="42" t="str">
        <f t="shared" si="8"/>
        <v>26-mag-2020</v>
      </c>
      <c r="V40" s="42">
        <f>MONTH(U40)</f>
        <v>5</v>
      </c>
      <c r="W40" s="42">
        <f>YEAR(U40)</f>
        <v>2020</v>
      </c>
      <c r="X40" s="42">
        <f>DAY(U40)</f>
        <v>26</v>
      </c>
      <c r="Y40" s="25">
        <f>Y39+E40</f>
        <v>324.05</v>
      </c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</row>
    <row r="41" spans="1:51" s="4" customFormat="1">
      <c r="A41" s="42" t="s">
        <v>533</v>
      </c>
      <c r="B41" s="42" t="s">
        <v>534</v>
      </c>
      <c r="C41" s="42" t="s">
        <v>54</v>
      </c>
      <c r="D41" s="42">
        <v>6</v>
      </c>
      <c r="E41" s="34">
        <v>20</v>
      </c>
      <c r="F41" s="4">
        <v>8.6E-3</v>
      </c>
      <c r="G41" s="42">
        <v>0</v>
      </c>
      <c r="H41" s="25">
        <v>25.85</v>
      </c>
      <c r="I41" s="25">
        <v>-0.4</v>
      </c>
      <c r="J41" s="3">
        <v>10000</v>
      </c>
      <c r="K41" s="7">
        <f>+IF(AND(E41&gt;=0,E40&gt;=0),K40+1,IF(AND(E41&lt;0,E40&lt;0),K40-1,IF(AND(E41&gt;=0,E40&lt;0),1,-1)))</f>
        <v>2</v>
      </c>
      <c r="L41" s="6">
        <f>+IF(AND(E41&gt;=0,E40&gt;=0),L40+E41,IF(AND(E41&lt;0,E40&lt;0),L40+E41,E41))</f>
        <v>50</v>
      </c>
      <c r="M41" s="42">
        <v>255</v>
      </c>
      <c r="N41" s="9">
        <f>+IF(E41&gt;0,1,0)</f>
        <v>1</v>
      </c>
      <c r="O41" s="9">
        <f>+IF(E41&lt;0,-1,0)</f>
        <v>0</v>
      </c>
      <c r="P41" s="9">
        <f>+IF(E41=0,1,0)</f>
        <v>0</v>
      </c>
      <c r="Q41" s="8">
        <f>IF(E41&gt;=0,E41,0)</f>
        <v>20</v>
      </c>
      <c r="R41" s="8">
        <f>IF(E41&lt;0,E41,0)</f>
        <v>0</v>
      </c>
      <c r="S41" s="42" t="str">
        <f t="shared" si="6"/>
        <v>10.00.00</v>
      </c>
      <c r="T41" s="42" t="str">
        <f t="shared" si="7"/>
        <v>11.30.00</v>
      </c>
      <c r="U41" s="42" t="str">
        <f t="shared" si="8"/>
        <v>27-mag-2020</v>
      </c>
      <c r="V41" s="42">
        <f>MONTH(U41)</f>
        <v>5</v>
      </c>
      <c r="W41" s="42">
        <f>YEAR(U41)</f>
        <v>2020</v>
      </c>
      <c r="X41" s="42">
        <f>DAY(U41)</f>
        <v>27</v>
      </c>
      <c r="Y41" s="25">
        <f>Y40+E41</f>
        <v>344.05</v>
      </c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</row>
    <row r="42" spans="1:51" s="4" customFormat="1">
      <c r="A42" s="42" t="s">
        <v>535</v>
      </c>
      <c r="B42" s="42" t="s">
        <v>536</v>
      </c>
      <c r="C42" s="42" t="s">
        <v>54</v>
      </c>
      <c r="D42" s="42">
        <v>16</v>
      </c>
      <c r="E42" s="38">
        <v>14.9</v>
      </c>
      <c r="F42" s="4">
        <v>6.4999999999999997E-3</v>
      </c>
      <c r="G42" s="42">
        <v>0</v>
      </c>
      <c r="H42" s="25">
        <v>18</v>
      </c>
      <c r="I42" s="25">
        <v>0</v>
      </c>
      <c r="J42" s="3">
        <v>10000</v>
      </c>
      <c r="K42" s="7">
        <f>+IF(AND(E42&gt;=0,E41&gt;=0),K41+1,IF(AND(E42&lt;0,E41&lt;0),K41-1,IF(AND(E42&gt;=0,E41&lt;0),1,-1)))</f>
        <v>3</v>
      </c>
      <c r="L42" s="6">
        <f>+IF(AND(E42&gt;=0,E41&gt;=0),L41+E42,IF(AND(E42&lt;0,E41&lt;0),L41+E42,E42))</f>
        <v>64.900000000000006</v>
      </c>
      <c r="M42" s="42">
        <v>256</v>
      </c>
      <c r="N42" s="9">
        <f>+IF(E42&gt;0,1,0)</f>
        <v>1</v>
      </c>
      <c r="O42" s="9">
        <f>+IF(E42&lt;0,-1,0)</f>
        <v>0</v>
      </c>
      <c r="P42" s="9">
        <f>+IF(E42=0,1,0)</f>
        <v>0</v>
      </c>
      <c r="Q42" s="8">
        <f>IF(E42&gt;=0,E42,0)</f>
        <v>14.9</v>
      </c>
      <c r="R42" s="8">
        <f>IF(E42&lt;0,E42,0)</f>
        <v>0</v>
      </c>
      <c r="S42" s="42" t="str">
        <f t="shared" si="6"/>
        <v>3.00.00</v>
      </c>
      <c r="T42" s="42" t="str">
        <f t="shared" si="7"/>
        <v>7.00.00</v>
      </c>
      <c r="U42" s="42" t="str">
        <f t="shared" si="8"/>
        <v>27-mag-2020</v>
      </c>
      <c r="V42" s="42">
        <f>MONTH(U42)</f>
        <v>5</v>
      </c>
      <c r="W42" s="42">
        <f>YEAR(U42)</f>
        <v>2020</v>
      </c>
      <c r="X42" s="42">
        <f>DAY(U42)</f>
        <v>27</v>
      </c>
      <c r="Y42" s="25">
        <f>Y41+E42</f>
        <v>358.95</v>
      </c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/>
      <c r="AW42"/>
      <c r="AX42"/>
      <c r="AY42"/>
    </row>
    <row r="43" spans="1:51" s="4" customFormat="1">
      <c r="A43" s="42" t="s">
        <v>172</v>
      </c>
      <c r="B43" s="42" t="s">
        <v>173</v>
      </c>
      <c r="C43" s="42" t="s">
        <v>53</v>
      </c>
      <c r="D43" s="42">
        <v>5</v>
      </c>
      <c r="E43" s="34">
        <v>-20</v>
      </c>
      <c r="F43" s="4">
        <v>-6.6E-3</v>
      </c>
      <c r="G43" s="42">
        <v>0</v>
      </c>
      <c r="H43" s="25">
        <v>6.25</v>
      </c>
      <c r="I43" s="25">
        <v>-20</v>
      </c>
      <c r="J43" s="3">
        <v>10000</v>
      </c>
      <c r="K43" s="7">
        <f>+IF(AND(E43&gt;=0,E42&gt;=0),K42+1,IF(AND(E43&lt;0,E42&lt;0),K42-1,IF(AND(E43&gt;=0,E42&lt;0),1,-1)))</f>
        <v>-1</v>
      </c>
      <c r="L43" s="6">
        <f>+IF(AND(E43&gt;=0,E42&gt;=0),L42+E43,IF(AND(E43&lt;0,E42&lt;0),L42+E43,E43))</f>
        <v>-20</v>
      </c>
      <c r="M43" s="42">
        <v>59</v>
      </c>
      <c r="N43" s="9">
        <f>+IF(E43&gt;0,1,0)</f>
        <v>0</v>
      </c>
      <c r="O43" s="9">
        <f>+IF(E43&lt;0,-1,0)</f>
        <v>-1</v>
      </c>
      <c r="P43" s="9">
        <f>+IF(E43=0,1,0)</f>
        <v>0</v>
      </c>
      <c r="Q43" s="8">
        <f>IF(E43&gt;=0,E43,0)</f>
        <v>0</v>
      </c>
      <c r="R43" s="8">
        <f>IF(E43&lt;0,E43,0)</f>
        <v>-20</v>
      </c>
      <c r="S43" s="42" t="str">
        <f t="shared" si="6"/>
        <v>20.30.00</v>
      </c>
      <c r="T43" s="42" t="str">
        <f t="shared" si="7"/>
        <v>21.45.00</v>
      </c>
      <c r="U43" s="42" t="str">
        <f t="shared" si="8"/>
        <v>29-mag-2020</v>
      </c>
      <c r="V43" s="42">
        <f>MONTH(U43)</f>
        <v>5</v>
      </c>
      <c r="W43" s="42">
        <f>YEAR(U43)</f>
        <v>2020</v>
      </c>
      <c r="X43" s="42">
        <f>DAY(U43)</f>
        <v>29</v>
      </c>
      <c r="Y43" s="25">
        <f>Y42+E43</f>
        <v>338.95</v>
      </c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</row>
    <row r="44" spans="1:51">
      <c r="A44" s="42" t="s">
        <v>634</v>
      </c>
      <c r="B44" s="42" t="s">
        <v>635</v>
      </c>
      <c r="C44" s="42" t="s">
        <v>54</v>
      </c>
      <c r="D44" s="42">
        <v>2</v>
      </c>
      <c r="E44" s="34">
        <v>10</v>
      </c>
      <c r="F44" s="4">
        <v>3.2000000000000002E-3</v>
      </c>
      <c r="G44" s="42">
        <v>0</v>
      </c>
      <c r="H44" s="25">
        <v>10.7</v>
      </c>
      <c r="I44" s="25">
        <v>0</v>
      </c>
      <c r="J44" s="3">
        <v>10000</v>
      </c>
      <c r="K44" s="7">
        <f>+IF(AND(E44&gt;=0,E43&gt;=0),K43+1,IF(AND(E44&lt;0,E43&lt;0),K43-1,IF(AND(E44&gt;=0,E43&lt;0),1,-1)))</f>
        <v>1</v>
      </c>
      <c r="L44" s="6">
        <f>+IF(AND(E44&gt;=0,E43&gt;=0),L43+E44,IF(AND(E44&lt;0,E43&lt;0),L43+E44,E44))</f>
        <v>10</v>
      </c>
      <c r="M44" s="42">
        <v>324</v>
      </c>
      <c r="N44" s="9">
        <f>+IF(E44&gt;0,1,0)</f>
        <v>1</v>
      </c>
      <c r="O44" s="9">
        <f>+IF(E44&lt;0,-1,0)</f>
        <v>0</v>
      </c>
      <c r="P44" s="9">
        <f>+IF(E44=0,1,0)</f>
        <v>0</v>
      </c>
      <c r="Q44" s="8">
        <f>IF(E44&gt;=0,E44,0)</f>
        <v>10</v>
      </c>
      <c r="R44" s="8">
        <f>IF(E44&lt;0,E44,0)</f>
        <v>0</v>
      </c>
      <c r="S44" s="42" t="str">
        <f t="shared" si="6"/>
        <v>16.00.00</v>
      </c>
      <c r="T44" s="42" t="str">
        <f t="shared" si="7"/>
        <v>16.30.00</v>
      </c>
      <c r="U44" s="42" t="str">
        <f t="shared" si="8"/>
        <v xml:space="preserve">2-giu-2020 </v>
      </c>
      <c r="V44" s="42">
        <f>MONTH(U44)</f>
        <v>6</v>
      </c>
      <c r="W44" s="42">
        <f>YEAR(U44)</f>
        <v>2020</v>
      </c>
      <c r="X44" s="42">
        <f>DAY(U44)</f>
        <v>2</v>
      </c>
      <c r="Y44" s="25">
        <f>Y43+E44</f>
        <v>348.95</v>
      </c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</row>
    <row r="45" spans="1:51">
      <c r="A45" s="42" t="s">
        <v>366</v>
      </c>
      <c r="B45" s="42" t="s">
        <v>367</v>
      </c>
      <c r="C45" s="42" t="s">
        <v>54</v>
      </c>
      <c r="D45" s="42">
        <v>9</v>
      </c>
      <c r="E45" s="36">
        <v>-20</v>
      </c>
      <c r="F45" s="4">
        <v>-6.1999999999999998E-3</v>
      </c>
      <c r="G45" s="42">
        <v>0</v>
      </c>
      <c r="H45" s="25">
        <v>0</v>
      </c>
      <c r="I45" s="25">
        <v>-20</v>
      </c>
      <c r="J45" s="3">
        <v>10000</v>
      </c>
      <c r="K45" s="7">
        <f>+IF(AND(E45&gt;=0,E44&gt;=0),K44+1,IF(AND(E45&lt;0,E44&lt;0),K44-1,IF(AND(E45&gt;=0,E44&lt;0),1,-1)))</f>
        <v>-1</v>
      </c>
      <c r="L45" s="6">
        <f>+IF(AND(E45&gt;=0,E44&gt;=0),L44+E45,IF(AND(E45&lt;0,E44&lt;0),L44+E45,E45))</f>
        <v>-20</v>
      </c>
      <c r="M45" s="42">
        <v>159</v>
      </c>
      <c r="N45" s="9">
        <f>+IF(E45&gt;0,1,0)</f>
        <v>0</v>
      </c>
      <c r="O45" s="9">
        <f>+IF(E45&lt;0,-1,0)</f>
        <v>-1</v>
      </c>
      <c r="P45" s="9">
        <f>+IF(E45=0,1,0)</f>
        <v>0</v>
      </c>
      <c r="Q45" s="8">
        <f>IF(E45&gt;=0,E45,0)</f>
        <v>0</v>
      </c>
      <c r="R45" s="8">
        <f>IF(E45&lt;0,E45,0)</f>
        <v>-20</v>
      </c>
      <c r="S45" s="42" t="str">
        <f t="shared" si="6"/>
        <v>1.45.00</v>
      </c>
      <c r="T45" s="42" t="str">
        <f t="shared" si="7"/>
        <v>4.00.00</v>
      </c>
      <c r="U45" s="42" t="str">
        <f t="shared" si="8"/>
        <v xml:space="preserve">4-giu-2020 </v>
      </c>
      <c r="V45" s="42">
        <f>MONTH(U45)</f>
        <v>6</v>
      </c>
      <c r="W45" s="42">
        <f>YEAR(U45)</f>
        <v>2020</v>
      </c>
      <c r="X45" s="42">
        <f>DAY(U45)</f>
        <v>4</v>
      </c>
      <c r="Y45" s="25">
        <f>Y44+E45</f>
        <v>328.95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2"/>
      <c r="AS45" s="42"/>
      <c r="AT45" s="42"/>
      <c r="AU45" s="42"/>
      <c r="AV45" s="2"/>
      <c r="AW45" s="2"/>
      <c r="AX45" s="2"/>
      <c r="AY45" s="2"/>
    </row>
    <row r="46" spans="1:51" s="1" customFormat="1">
      <c r="A46" s="42" t="s">
        <v>170</v>
      </c>
      <c r="B46" s="42" t="s">
        <v>171</v>
      </c>
      <c r="C46" s="42" t="s">
        <v>54</v>
      </c>
      <c r="D46" s="42">
        <v>23</v>
      </c>
      <c r="E46" s="34">
        <v>65</v>
      </c>
      <c r="F46" s="4">
        <v>2.07E-2</v>
      </c>
      <c r="G46" s="42">
        <v>0</v>
      </c>
      <c r="H46" s="25">
        <v>72.06</v>
      </c>
      <c r="I46" s="25">
        <v>-0.87</v>
      </c>
      <c r="J46" s="3">
        <v>10000</v>
      </c>
      <c r="K46" s="7">
        <f>+IF(AND(E46&gt;=0,E45&gt;=0),K45+1,IF(AND(E46&lt;0,E45&lt;0),K45-1,IF(AND(E46&gt;=0,E45&lt;0),1,-1)))</f>
        <v>1</v>
      </c>
      <c r="L46" s="6">
        <f>+IF(AND(E46&gt;=0,E45&gt;=0),L45+E46,IF(AND(E46&lt;0,E45&lt;0),L45+E46,E46))</f>
        <v>65</v>
      </c>
      <c r="M46" s="42">
        <v>58</v>
      </c>
      <c r="N46" s="9">
        <f>+IF(E46&gt;0,1,0)</f>
        <v>1</v>
      </c>
      <c r="O46" s="9">
        <f>+IF(E46&lt;0,-1,0)</f>
        <v>0</v>
      </c>
      <c r="P46" s="9">
        <f>+IF(E46=0,1,0)</f>
        <v>0</v>
      </c>
      <c r="Q46" s="8">
        <f>IF(E46&gt;=0,E46,0)</f>
        <v>65</v>
      </c>
      <c r="R46" s="8">
        <f>IF(E46&lt;0,E46,0)</f>
        <v>0</v>
      </c>
      <c r="S46" s="42" t="str">
        <f t="shared" si="6"/>
        <v>12.15.00</v>
      </c>
      <c r="T46" s="42" t="str">
        <f t="shared" si="7"/>
        <v>18.00.00</v>
      </c>
      <c r="U46" s="42" t="str">
        <f t="shared" si="8"/>
        <v xml:space="preserve">5-giu-2020 </v>
      </c>
      <c r="V46" s="42">
        <f>MONTH(U46)</f>
        <v>6</v>
      </c>
      <c r="W46" s="42">
        <f>YEAR(U46)</f>
        <v>2020</v>
      </c>
      <c r="X46" s="42">
        <f>DAY(U46)</f>
        <v>5</v>
      </c>
      <c r="Y46" s="25">
        <f>Y45+E46</f>
        <v>393.95</v>
      </c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</row>
    <row r="47" spans="1:51" s="2" customFormat="1">
      <c r="A47" s="42" t="s">
        <v>168</v>
      </c>
      <c r="B47" s="42" t="s">
        <v>169</v>
      </c>
      <c r="C47" s="42" t="s">
        <v>54</v>
      </c>
      <c r="D47" s="42">
        <v>47</v>
      </c>
      <c r="E47" s="34">
        <v>10</v>
      </c>
      <c r="F47" s="4">
        <v>3.0999999999999999E-3</v>
      </c>
      <c r="G47" s="42">
        <v>0</v>
      </c>
      <c r="H47" s="25">
        <v>11.5</v>
      </c>
      <c r="I47" s="25">
        <v>-14</v>
      </c>
      <c r="J47" s="3">
        <v>10000</v>
      </c>
      <c r="K47" s="7">
        <f>+IF(AND(E47&gt;=0,E46&gt;=0),K46+1,IF(AND(E47&lt;0,E46&lt;0),K46-1,IF(AND(E47&gt;=0,E46&lt;0),1,-1)))</f>
        <v>2</v>
      </c>
      <c r="L47" s="6">
        <f>+IF(AND(E47&gt;=0,E46&gt;=0),L46+E47,IF(AND(E47&lt;0,E46&lt;0),L46+E47,E47))</f>
        <v>75</v>
      </c>
      <c r="M47" s="42">
        <v>57</v>
      </c>
      <c r="N47" s="9">
        <f>+IF(E47&gt;0,1,0)</f>
        <v>1</v>
      </c>
      <c r="O47" s="9">
        <f>+IF(E47&lt;0,-1,0)</f>
        <v>0</v>
      </c>
      <c r="P47" s="9">
        <f>+IF(E47=0,1,0)</f>
        <v>0</v>
      </c>
      <c r="Q47" s="8">
        <f>IF(E47&gt;=0,E47,0)</f>
        <v>10</v>
      </c>
      <c r="R47" s="8">
        <f>IF(E47&lt;0,E47,0)</f>
        <v>0</v>
      </c>
      <c r="S47" s="42" t="str">
        <f t="shared" si="6"/>
        <v>2.45.00</v>
      </c>
      <c r="T47" s="42" t="str">
        <f t="shared" si="7"/>
        <v>14.30.00</v>
      </c>
      <c r="U47" s="42" t="str">
        <f t="shared" si="8"/>
        <v xml:space="preserve">8-giu-2020 </v>
      </c>
      <c r="V47" s="42">
        <f>MONTH(U47)</f>
        <v>6</v>
      </c>
      <c r="W47" s="42">
        <f>YEAR(U47)</f>
        <v>2020</v>
      </c>
      <c r="X47" s="42">
        <f>DAY(U47)</f>
        <v>8</v>
      </c>
      <c r="Y47" s="25">
        <f>Y46+E47</f>
        <v>403.95</v>
      </c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</row>
    <row r="48" spans="1:51" s="2" customFormat="1">
      <c r="A48" s="42" t="s">
        <v>364</v>
      </c>
      <c r="B48" s="42" t="s">
        <v>365</v>
      </c>
      <c r="C48" s="42" t="s">
        <v>54</v>
      </c>
      <c r="D48" s="42">
        <v>12</v>
      </c>
      <c r="E48" s="38">
        <v>-20</v>
      </c>
      <c r="F48" s="4">
        <v>-6.1999999999999998E-3</v>
      </c>
      <c r="G48" s="42">
        <v>0</v>
      </c>
      <c r="H48" s="25">
        <v>0</v>
      </c>
      <c r="I48" s="25">
        <v>-20</v>
      </c>
      <c r="J48" s="3">
        <v>10000</v>
      </c>
      <c r="K48" s="7">
        <f>+IF(AND(E48&gt;=0,E47&gt;=0),K47+1,IF(AND(E48&lt;0,E47&lt;0),K47-1,IF(AND(E48&gt;=0,E47&lt;0),1,-1)))</f>
        <v>-1</v>
      </c>
      <c r="L48" s="6">
        <f>+IF(AND(E48&gt;=0,E47&gt;=0),L47+E48,IF(AND(E48&lt;0,E47&lt;0),L47+E48,E48))</f>
        <v>-20</v>
      </c>
      <c r="M48" s="42">
        <v>158</v>
      </c>
      <c r="N48" s="9">
        <f>+IF(E48&gt;0,1,0)</f>
        <v>0</v>
      </c>
      <c r="O48" s="9">
        <f>+IF(E48&lt;0,-1,0)</f>
        <v>-1</v>
      </c>
      <c r="P48" s="9">
        <f>+IF(E48=0,1,0)</f>
        <v>0</v>
      </c>
      <c r="Q48" s="8">
        <f>IF(E48&gt;=0,E48,0)</f>
        <v>0</v>
      </c>
      <c r="R48" s="8">
        <f>IF(E48&lt;0,E48,0)</f>
        <v>-20</v>
      </c>
      <c r="S48" s="42" t="str">
        <f t="shared" si="6"/>
        <v>0.15.00</v>
      </c>
      <c r="T48" s="42" t="str">
        <f t="shared" si="7"/>
        <v>3.15.00</v>
      </c>
      <c r="U48" s="42" t="str">
        <f t="shared" si="8"/>
        <v xml:space="preserve">8-giu-2020 </v>
      </c>
      <c r="V48" s="42">
        <f>MONTH(U48)</f>
        <v>6</v>
      </c>
      <c r="W48" s="42">
        <f>YEAR(U48)</f>
        <v>2020</v>
      </c>
      <c r="X48" s="42">
        <f>DAY(U48)</f>
        <v>8</v>
      </c>
      <c r="Y48" s="25">
        <f>Y47+E48</f>
        <v>383.95</v>
      </c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</row>
    <row r="49" spans="1:51" s="2" customFormat="1">
      <c r="A49" s="42" t="s">
        <v>530</v>
      </c>
      <c r="B49" s="42" t="s">
        <v>531</v>
      </c>
      <c r="C49" s="42" t="s">
        <v>54</v>
      </c>
      <c r="D49" s="42">
        <v>6</v>
      </c>
      <c r="E49" s="38">
        <v>10</v>
      </c>
      <c r="F49" s="4">
        <v>3.8E-3</v>
      </c>
      <c r="G49" s="42">
        <v>0</v>
      </c>
      <c r="H49" s="25">
        <v>16.649999999999999</v>
      </c>
      <c r="I49" s="25">
        <v>-0.25</v>
      </c>
      <c r="J49" s="3">
        <v>10000</v>
      </c>
      <c r="K49" s="7">
        <f>+IF(AND(E49&gt;=0,E48&gt;=0),K48+1,IF(AND(E49&lt;0,E48&lt;0),K48-1,IF(AND(E49&gt;=0,E48&lt;0),1,-1)))</f>
        <v>1</v>
      </c>
      <c r="L49" s="6">
        <f>+IF(AND(E49&gt;=0,E48&gt;=0),L48+E49,IF(AND(E49&lt;0,E48&lt;0),L48+E49,E49))</f>
        <v>10</v>
      </c>
      <c r="M49" s="42">
        <v>253</v>
      </c>
      <c r="N49" s="9">
        <f>+IF(E49&gt;0,1,0)</f>
        <v>1</v>
      </c>
      <c r="O49" s="9">
        <f>+IF(E49&lt;0,-1,0)</f>
        <v>0</v>
      </c>
      <c r="P49" s="9">
        <f>+IF(E49=0,1,0)</f>
        <v>0</v>
      </c>
      <c r="Q49" s="8">
        <f>IF(E49&gt;=0,E49,0)</f>
        <v>10</v>
      </c>
      <c r="R49" s="8">
        <f>IF(E49&lt;0,E49,0)</f>
        <v>0</v>
      </c>
      <c r="S49" s="42" t="str">
        <f t="shared" si="6"/>
        <v>20.30.00</v>
      </c>
      <c r="T49" s="42" t="str">
        <f t="shared" si="7"/>
        <v>22.00.00</v>
      </c>
      <c r="U49" s="42" t="str">
        <f t="shared" si="8"/>
        <v xml:space="preserve">8-giu-2020 </v>
      </c>
      <c r="V49" s="42">
        <f>MONTH(U49)</f>
        <v>6</v>
      </c>
      <c r="W49" s="42">
        <f>YEAR(U49)</f>
        <v>2020</v>
      </c>
      <c r="X49" s="42">
        <f>DAY(U49)</f>
        <v>8</v>
      </c>
      <c r="Y49" s="25">
        <f>Y48+E49</f>
        <v>393.95</v>
      </c>
    </row>
    <row r="50" spans="1:51" s="2" customFormat="1">
      <c r="A50" s="42" t="s">
        <v>364</v>
      </c>
      <c r="B50" s="42" t="s">
        <v>532</v>
      </c>
      <c r="C50" s="42" t="s">
        <v>54</v>
      </c>
      <c r="D50" s="42">
        <v>31</v>
      </c>
      <c r="E50" s="34">
        <v>-20</v>
      </c>
      <c r="F50" s="4">
        <v>-7.7000000000000002E-3</v>
      </c>
      <c r="G50" s="42">
        <v>0</v>
      </c>
      <c r="H50" s="25">
        <v>2.7</v>
      </c>
      <c r="I50" s="25">
        <v>-20</v>
      </c>
      <c r="J50" s="3">
        <v>10000</v>
      </c>
      <c r="K50" s="7">
        <f>+IF(AND(E50&gt;=0,E49&gt;=0),K49+1,IF(AND(E50&lt;0,E49&lt;0),K49-1,IF(AND(E50&gt;=0,E49&lt;0),1,-1)))</f>
        <v>-1</v>
      </c>
      <c r="L50" s="6">
        <f>+IF(AND(E50&gt;=0,E49&gt;=0),L49+E50,IF(AND(E50&lt;0,E49&lt;0),L49+E50,E50))</f>
        <v>-20</v>
      </c>
      <c r="M50" s="42">
        <v>254</v>
      </c>
      <c r="N50" s="9">
        <f>+IF(E50&gt;0,1,0)</f>
        <v>0</v>
      </c>
      <c r="O50" s="9">
        <f>+IF(E50&lt;0,-1,0)</f>
        <v>-1</v>
      </c>
      <c r="P50" s="9">
        <f>+IF(E50=0,1,0)</f>
        <v>0</v>
      </c>
      <c r="Q50" s="8">
        <f>IF(E50&gt;=0,E50,0)</f>
        <v>0</v>
      </c>
      <c r="R50" s="8">
        <f>IF(E50&lt;0,E50,0)</f>
        <v>-20</v>
      </c>
      <c r="S50" s="42" t="str">
        <f t="shared" si="6"/>
        <v>0.15.00</v>
      </c>
      <c r="T50" s="42" t="str">
        <f t="shared" si="7"/>
        <v>8.00.00</v>
      </c>
      <c r="U50" s="42" t="str">
        <f t="shared" si="8"/>
        <v xml:space="preserve">8-giu-2020 </v>
      </c>
      <c r="V50" s="42">
        <f>MONTH(U50)</f>
        <v>6</v>
      </c>
      <c r="W50" s="42">
        <f>YEAR(U50)</f>
        <v>2020</v>
      </c>
      <c r="X50" s="42">
        <f>DAY(U50)</f>
        <v>8</v>
      </c>
      <c r="Y50" s="25">
        <f>Y49+E50</f>
        <v>373.95</v>
      </c>
    </row>
    <row r="51" spans="1:51" s="2" customFormat="1">
      <c r="A51" s="42" t="s">
        <v>364</v>
      </c>
      <c r="B51" s="42" t="s">
        <v>686</v>
      </c>
      <c r="C51" s="42" t="s">
        <v>54</v>
      </c>
      <c r="D51" s="42">
        <v>4</v>
      </c>
      <c r="E51" s="34">
        <v>7.5</v>
      </c>
      <c r="F51" s="4">
        <v>7.4999999999999997E-3</v>
      </c>
      <c r="G51" s="42">
        <v>0</v>
      </c>
      <c r="H51" s="25">
        <v>12.25</v>
      </c>
      <c r="I51" s="25">
        <v>-1.73</v>
      </c>
      <c r="J51" s="3">
        <v>10000</v>
      </c>
      <c r="K51" s="7">
        <f>+IF(AND(E51&gt;=0,E50&gt;=0),K50+1,IF(AND(E51&lt;0,E50&lt;0),K50-1,IF(AND(E51&gt;=0,E50&lt;0),1,-1)))</f>
        <v>1</v>
      </c>
      <c r="L51" s="6">
        <f>+IF(AND(E51&gt;=0,E50&gt;=0),L50+E51,IF(AND(E51&lt;0,E50&lt;0),L50+E51,E51))</f>
        <v>7.5</v>
      </c>
      <c r="M51" s="42">
        <v>355</v>
      </c>
      <c r="N51" s="9">
        <f>+IF(E51&gt;0,1,0)</f>
        <v>1</v>
      </c>
      <c r="O51" s="9">
        <f>+IF(E51&lt;0,-1,0)</f>
        <v>0</v>
      </c>
      <c r="P51" s="9">
        <f>+IF(E51=0,1,0)</f>
        <v>0</v>
      </c>
      <c r="Q51" s="8">
        <f>IF(E51&gt;=0,E51,0)</f>
        <v>7.5</v>
      </c>
      <c r="R51" s="8">
        <f>IF(E51&lt;0,E51,0)</f>
        <v>0</v>
      </c>
      <c r="S51" s="42" t="str">
        <f t="shared" si="6"/>
        <v>0.15.00</v>
      </c>
      <c r="T51" s="42" t="str">
        <f t="shared" si="7"/>
        <v>1.15.00</v>
      </c>
      <c r="U51" s="42" t="str">
        <f t="shared" si="8"/>
        <v xml:space="preserve">8-giu-2020 </v>
      </c>
      <c r="V51" s="42">
        <f>MONTH(U51)</f>
        <v>6</v>
      </c>
      <c r="W51" s="42">
        <f>YEAR(U51)</f>
        <v>2020</v>
      </c>
      <c r="X51" s="42">
        <f>DAY(U51)</f>
        <v>8</v>
      </c>
      <c r="Y51" s="25">
        <f>Y50+E51</f>
        <v>381.45</v>
      </c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1:51" s="2" customFormat="1">
      <c r="A52" s="42" t="s">
        <v>166</v>
      </c>
      <c r="B52" s="42" t="s">
        <v>167</v>
      </c>
      <c r="C52" s="42" t="s">
        <v>54</v>
      </c>
      <c r="D52" s="42">
        <v>37</v>
      </c>
      <c r="E52" s="34">
        <v>-20</v>
      </c>
      <c r="F52" s="4">
        <v>-6.1999999999999998E-3</v>
      </c>
      <c r="G52" s="42">
        <v>0</v>
      </c>
      <c r="H52" s="25">
        <v>6</v>
      </c>
      <c r="I52" s="25">
        <v>-20</v>
      </c>
      <c r="J52" s="3">
        <v>10000</v>
      </c>
      <c r="K52" s="7">
        <f>+IF(AND(E52&gt;=0,E51&gt;=0),K51+1,IF(AND(E52&lt;0,E51&lt;0),K51-1,IF(AND(E52&gt;=0,E51&lt;0),1,-1)))</f>
        <v>-1</v>
      </c>
      <c r="L52" s="6">
        <f>+IF(AND(E52&gt;=0,E51&gt;=0),L51+E52,IF(AND(E52&lt;0,E51&lt;0),L51+E52,E52))</f>
        <v>-20</v>
      </c>
      <c r="M52" s="42">
        <v>56</v>
      </c>
      <c r="N52" s="9">
        <f>+IF(E52&gt;0,1,0)</f>
        <v>0</v>
      </c>
      <c r="O52" s="9">
        <f>+IF(E52&lt;0,-1,0)</f>
        <v>-1</v>
      </c>
      <c r="P52" s="9">
        <f>+IF(E52=0,1,0)</f>
        <v>0</v>
      </c>
      <c r="Q52" s="8">
        <f>IF(E52&gt;=0,E52,0)</f>
        <v>0</v>
      </c>
      <c r="R52" s="8">
        <f>IF(E52&lt;0,E52,0)</f>
        <v>-20</v>
      </c>
      <c r="S52" s="42" t="str">
        <f t="shared" si="6"/>
        <v>0.45.00</v>
      </c>
      <c r="T52" s="42" t="str">
        <f t="shared" si="7"/>
        <v>10.00.00</v>
      </c>
      <c r="U52" s="42" t="str">
        <f t="shared" si="8"/>
        <v xml:space="preserve">9-giu-2020 </v>
      </c>
      <c r="V52" s="42">
        <f>MONTH(U52)</f>
        <v>6</v>
      </c>
      <c r="W52" s="42">
        <f>YEAR(U52)</f>
        <v>2020</v>
      </c>
      <c r="X52" s="42">
        <f>DAY(U52)</f>
        <v>9</v>
      </c>
      <c r="Y52" s="25">
        <f>Y51+E52</f>
        <v>361.45</v>
      </c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</row>
    <row r="53" spans="1:51" s="2" customFormat="1">
      <c r="A53" s="42" t="s">
        <v>302</v>
      </c>
      <c r="B53" s="42" t="s">
        <v>303</v>
      </c>
      <c r="C53" s="42" t="s">
        <v>54</v>
      </c>
      <c r="D53" s="42">
        <v>150</v>
      </c>
      <c r="E53" s="34">
        <v>-15</v>
      </c>
      <c r="F53" s="4">
        <v>-8.6999999999999994E-3</v>
      </c>
      <c r="G53" s="42">
        <v>0</v>
      </c>
      <c r="H53" s="25">
        <v>7.5</v>
      </c>
      <c r="I53" s="25">
        <v>-15</v>
      </c>
      <c r="J53" s="3">
        <v>10000</v>
      </c>
      <c r="K53" s="7">
        <f>+IF(AND(E53&gt;=0,E52&gt;=0),K52+1,IF(AND(E53&lt;0,E52&lt;0),K52-1,IF(AND(E53&gt;=0,E52&lt;0),1,-1)))</f>
        <v>-2</v>
      </c>
      <c r="L53" s="6">
        <f>+IF(AND(E53&gt;=0,E52&gt;=0),L52+E53,IF(AND(E53&lt;0,E52&lt;0),L52+E53,E53))</f>
        <v>-35</v>
      </c>
      <c r="M53" s="42">
        <v>127</v>
      </c>
      <c r="N53" s="9">
        <f>+IF(E53&gt;0,1,0)</f>
        <v>0</v>
      </c>
      <c r="O53" s="9">
        <f>+IF(E53&lt;0,-1,0)</f>
        <v>-1</v>
      </c>
      <c r="P53" s="9">
        <f>+IF(E53=0,1,0)</f>
        <v>0</v>
      </c>
      <c r="Q53" s="8">
        <f>IF(E53&gt;=0,E53,0)</f>
        <v>0</v>
      </c>
      <c r="R53" s="8">
        <f>IF(E53&lt;0,E53,0)</f>
        <v>-15</v>
      </c>
      <c r="S53" s="42" t="str">
        <f t="shared" si="6"/>
        <v>17.45.00</v>
      </c>
      <c r="T53" s="42" t="str">
        <f t="shared" si="7"/>
        <v>9.15.00</v>
      </c>
      <c r="U53" s="42" t="str">
        <f t="shared" si="8"/>
        <v>11-giu-2020</v>
      </c>
      <c r="V53" s="42">
        <f>MONTH(U53)</f>
        <v>6</v>
      </c>
      <c r="W53" s="42">
        <f>YEAR(U53)</f>
        <v>2020</v>
      </c>
      <c r="X53" s="42">
        <f>DAY(U53)</f>
        <v>11</v>
      </c>
      <c r="Y53" s="25">
        <f>Y52+E53</f>
        <v>346.45</v>
      </c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</row>
    <row r="54" spans="1:51" s="2" customFormat="1">
      <c r="A54" s="42" t="s">
        <v>304</v>
      </c>
      <c r="B54" s="42" t="s">
        <v>305</v>
      </c>
      <c r="C54" s="42" t="s">
        <v>54</v>
      </c>
      <c r="D54" s="42">
        <v>37</v>
      </c>
      <c r="E54" s="36">
        <v>15</v>
      </c>
      <c r="F54" s="4">
        <v>8.6999999999999994E-3</v>
      </c>
      <c r="G54" s="42">
        <v>0</v>
      </c>
      <c r="H54" s="25">
        <v>15.1</v>
      </c>
      <c r="I54" s="25">
        <v>-2.5</v>
      </c>
      <c r="J54" s="3">
        <v>10000</v>
      </c>
      <c r="K54" s="7">
        <f>+IF(AND(E54&gt;=0,E53&gt;=0),K53+1,IF(AND(E54&lt;0,E53&lt;0),K53-1,IF(AND(E54&gt;=0,E53&lt;0),1,-1)))</f>
        <v>1</v>
      </c>
      <c r="L54" s="6">
        <f>+IF(AND(E54&gt;=0,E53&gt;=0),L53+E54,IF(AND(E54&lt;0,E53&lt;0),L53+E54,E54))</f>
        <v>15</v>
      </c>
      <c r="M54" s="42">
        <v>128</v>
      </c>
      <c r="N54" s="9">
        <f>+IF(E54&gt;0,1,0)</f>
        <v>1</v>
      </c>
      <c r="O54" s="9">
        <f>+IF(E54&lt;0,-1,0)</f>
        <v>0</v>
      </c>
      <c r="P54" s="9">
        <f>+IF(E54=0,1,0)</f>
        <v>0</v>
      </c>
      <c r="Q54" s="8">
        <f>IF(E54&gt;=0,E54,0)</f>
        <v>15</v>
      </c>
      <c r="R54" s="8">
        <f>IF(E54&lt;0,E54,0)</f>
        <v>0</v>
      </c>
      <c r="S54" s="42" t="str">
        <f t="shared" si="6"/>
        <v>7.45.00</v>
      </c>
      <c r="T54" s="42" t="str">
        <f t="shared" si="7"/>
        <v>17.00.00</v>
      </c>
      <c r="U54" s="42" t="str">
        <f t="shared" si="8"/>
        <v>11-giu-2020</v>
      </c>
      <c r="V54" s="42">
        <f>MONTH(U54)</f>
        <v>6</v>
      </c>
      <c r="W54" s="42">
        <f>YEAR(U54)</f>
        <v>2020</v>
      </c>
      <c r="X54" s="42">
        <f>DAY(U54)</f>
        <v>11</v>
      </c>
      <c r="Y54" s="25">
        <f>Y53+E54</f>
        <v>361.45</v>
      </c>
    </row>
    <row r="55" spans="1:51" s="2" customFormat="1">
      <c r="A55" s="42" t="s">
        <v>304</v>
      </c>
      <c r="B55" s="42" t="s">
        <v>633</v>
      </c>
      <c r="C55" s="42" t="s">
        <v>53</v>
      </c>
      <c r="D55" s="42">
        <v>6</v>
      </c>
      <c r="E55" s="34">
        <v>10</v>
      </c>
      <c r="F55" s="4">
        <v>3.0999999999999999E-3</v>
      </c>
      <c r="G55" s="42">
        <v>0</v>
      </c>
      <c r="H55" s="25">
        <v>15</v>
      </c>
      <c r="I55" s="25">
        <v>-13</v>
      </c>
      <c r="J55" s="3">
        <v>10000</v>
      </c>
      <c r="K55" s="7">
        <f>+IF(AND(E55&gt;=0,E54&gt;=0),K54+1,IF(AND(E55&lt;0,E54&lt;0),K54-1,IF(AND(E55&gt;=0,E54&lt;0),1,-1)))</f>
        <v>2</v>
      </c>
      <c r="L55" s="6">
        <f>+IF(AND(E55&gt;=0,E54&gt;=0),L54+E55,IF(AND(E55&lt;0,E54&lt;0),L54+E55,E55))</f>
        <v>25</v>
      </c>
      <c r="M55" s="42">
        <v>323</v>
      </c>
      <c r="N55" s="9">
        <f>+IF(E55&gt;0,1,0)</f>
        <v>1</v>
      </c>
      <c r="O55" s="9">
        <f>+IF(E55&lt;0,-1,0)</f>
        <v>0</v>
      </c>
      <c r="P55" s="9">
        <f>+IF(E55=0,1,0)</f>
        <v>0</v>
      </c>
      <c r="Q55" s="8">
        <f>IF(E55&gt;=0,E55,0)</f>
        <v>10</v>
      </c>
      <c r="R55" s="8">
        <f>IF(E55&lt;0,E55,0)</f>
        <v>0</v>
      </c>
      <c r="S55" s="42" t="str">
        <f t="shared" si="6"/>
        <v>7.45.00</v>
      </c>
      <c r="T55" s="42" t="str">
        <f t="shared" si="7"/>
        <v>9.15.00</v>
      </c>
      <c r="U55" s="42" t="str">
        <f t="shared" si="8"/>
        <v>11-giu-2020</v>
      </c>
      <c r="V55" s="42">
        <f>MONTH(U55)</f>
        <v>6</v>
      </c>
      <c r="W55" s="42">
        <f>YEAR(U55)</f>
        <v>2020</v>
      </c>
      <c r="X55" s="42">
        <f>DAY(U55)</f>
        <v>11</v>
      </c>
      <c r="Y55" s="25">
        <f>Y54+E55</f>
        <v>371.45</v>
      </c>
    </row>
    <row r="56" spans="1:51" s="2" customFormat="1">
      <c r="A56" s="42" t="s">
        <v>631</v>
      </c>
      <c r="B56" s="42" t="s">
        <v>632</v>
      </c>
      <c r="C56" s="42" t="s">
        <v>54</v>
      </c>
      <c r="D56" s="42">
        <v>10</v>
      </c>
      <c r="E56" s="34">
        <v>10</v>
      </c>
      <c r="F56" s="4">
        <v>3.0999999999999999E-3</v>
      </c>
      <c r="G56" s="42">
        <v>0</v>
      </c>
      <c r="H56" s="25">
        <v>14.4</v>
      </c>
      <c r="I56" s="25">
        <v>-2.4</v>
      </c>
      <c r="J56" s="3">
        <v>10000</v>
      </c>
      <c r="K56" s="7">
        <f>+IF(AND(E56&gt;=0,E55&gt;=0),K55+1,IF(AND(E56&lt;0,E55&lt;0),K55-1,IF(AND(E56&gt;=0,E55&lt;0),1,-1)))</f>
        <v>3</v>
      </c>
      <c r="L56" s="6">
        <f>+IF(AND(E56&gt;=0,E55&gt;=0),L55+E56,IF(AND(E56&lt;0,E55&lt;0),L55+E56,E56))</f>
        <v>35</v>
      </c>
      <c r="M56" s="42">
        <v>322</v>
      </c>
      <c r="N56" s="9">
        <f>+IF(E56&gt;0,1,0)</f>
        <v>1</v>
      </c>
      <c r="O56" s="9">
        <f>+IF(E56&lt;0,-1,0)</f>
        <v>0</v>
      </c>
      <c r="P56" s="9">
        <f>+IF(E56=0,1,0)</f>
        <v>0</v>
      </c>
      <c r="Q56" s="8">
        <f>IF(E56&gt;=0,E56,0)</f>
        <v>10</v>
      </c>
      <c r="R56" s="8">
        <f>IF(E56&lt;0,E56,0)</f>
        <v>0</v>
      </c>
      <c r="S56" s="42" t="str">
        <f t="shared" si="6"/>
        <v>1.45.00</v>
      </c>
      <c r="T56" s="42" t="str">
        <f t="shared" si="7"/>
        <v>4.15.00</v>
      </c>
      <c r="U56" s="42" t="str">
        <f t="shared" si="8"/>
        <v>16-giu-2020</v>
      </c>
      <c r="V56" s="42">
        <f>MONTH(U56)</f>
        <v>6</v>
      </c>
      <c r="W56" s="42">
        <f>YEAR(U56)</f>
        <v>2020</v>
      </c>
      <c r="X56" s="42">
        <f>DAY(U56)</f>
        <v>16</v>
      </c>
      <c r="Y56" s="25">
        <f>Y55+E56</f>
        <v>381.45</v>
      </c>
    </row>
    <row r="57" spans="1:51" s="2" customFormat="1">
      <c r="A57" s="42" t="s">
        <v>362</v>
      </c>
      <c r="B57" s="42" t="s">
        <v>363</v>
      </c>
      <c r="C57" s="42" t="s">
        <v>54</v>
      </c>
      <c r="D57" s="42">
        <v>29</v>
      </c>
      <c r="E57" s="36">
        <v>10</v>
      </c>
      <c r="F57" s="4">
        <v>3.2000000000000002E-3</v>
      </c>
      <c r="G57" s="42">
        <v>0</v>
      </c>
      <c r="H57" s="25">
        <v>10.7</v>
      </c>
      <c r="I57" s="25">
        <v>-16.05</v>
      </c>
      <c r="J57" s="3">
        <v>10000</v>
      </c>
      <c r="K57" s="7">
        <f>+IF(AND(E57&gt;=0,E56&gt;=0),K56+1,IF(AND(E57&lt;0,E56&lt;0),K56-1,IF(AND(E57&gt;=0,E56&lt;0),1,-1)))</f>
        <v>4</v>
      </c>
      <c r="L57" s="6">
        <f>+IF(AND(E57&gt;=0,E56&gt;=0),L56+E57,IF(AND(E57&lt;0,E56&lt;0),L56+E57,E57))</f>
        <v>45</v>
      </c>
      <c r="M57" s="42">
        <v>157</v>
      </c>
      <c r="N57" s="9">
        <f>+IF(E57&gt;0,1,0)</f>
        <v>1</v>
      </c>
      <c r="O57" s="9">
        <f>+IF(E57&lt;0,-1,0)</f>
        <v>0</v>
      </c>
      <c r="P57" s="9">
        <f>+IF(E57=0,1,0)</f>
        <v>0</v>
      </c>
      <c r="Q57" s="8">
        <f>IF(E57&gt;=0,E57,0)</f>
        <v>10</v>
      </c>
      <c r="R57" s="8">
        <f>IF(E57&lt;0,E57,0)</f>
        <v>0</v>
      </c>
      <c r="S57" s="42" t="str">
        <f t="shared" si="6"/>
        <v>1.45.00</v>
      </c>
      <c r="T57" s="42" t="str">
        <f t="shared" si="7"/>
        <v>9.00.00</v>
      </c>
      <c r="U57" s="42" t="str">
        <f t="shared" si="8"/>
        <v>19-giu-2020</v>
      </c>
      <c r="V57" s="42">
        <f>MONTH(U57)</f>
        <v>6</v>
      </c>
      <c r="W57" s="42">
        <f>YEAR(U57)</f>
        <v>2020</v>
      </c>
      <c r="X57" s="42">
        <f>DAY(U57)</f>
        <v>19</v>
      </c>
      <c r="Y57" s="25">
        <f>Y56+E57</f>
        <v>391.45</v>
      </c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</row>
    <row r="58" spans="1:51" s="2" customFormat="1">
      <c r="A58" s="42" t="s">
        <v>418</v>
      </c>
      <c r="B58" s="42" t="s">
        <v>419</v>
      </c>
      <c r="C58" s="42" t="s">
        <v>53</v>
      </c>
      <c r="D58" s="42">
        <v>3</v>
      </c>
      <c r="E58" s="34">
        <v>10</v>
      </c>
      <c r="F58" s="4">
        <v>1.6000000000000001E-3</v>
      </c>
      <c r="G58" s="42">
        <v>0</v>
      </c>
      <c r="H58" s="25">
        <v>12.1</v>
      </c>
      <c r="I58" s="25">
        <v>-4.25</v>
      </c>
      <c r="J58" s="3">
        <v>10000</v>
      </c>
      <c r="K58" s="7">
        <f>+IF(AND(E58&gt;=0,E57&gt;=0),K57+1,IF(AND(E58&lt;0,E57&lt;0),K57-1,IF(AND(E58&gt;=0,E57&lt;0),1,-1)))</f>
        <v>5</v>
      </c>
      <c r="L58" s="6">
        <f>+IF(AND(E58&gt;=0,E57&gt;=0),L57+E58,IF(AND(E58&lt;0,E57&lt;0),L57+E58,E58))</f>
        <v>55</v>
      </c>
      <c r="M58" s="42">
        <v>189</v>
      </c>
      <c r="N58" s="9">
        <f>+IF(E58&gt;0,1,0)</f>
        <v>1</v>
      </c>
      <c r="O58" s="9">
        <f>+IF(E58&lt;0,-1,0)</f>
        <v>0</v>
      </c>
      <c r="P58" s="9">
        <f>+IF(E58=0,1,0)</f>
        <v>0</v>
      </c>
      <c r="Q58" s="8">
        <f>IF(E58&gt;=0,E58,0)</f>
        <v>10</v>
      </c>
      <c r="R58" s="8">
        <f>IF(E58&lt;0,E58,0)</f>
        <v>0</v>
      </c>
      <c r="S58" s="42" t="str">
        <f t="shared" si="6"/>
        <v>2.30.00</v>
      </c>
      <c r="T58" s="42" t="str">
        <f t="shared" si="7"/>
        <v>3.15.00</v>
      </c>
      <c r="U58" s="42" t="str">
        <f t="shared" si="8"/>
        <v>19-giu-2020</v>
      </c>
      <c r="V58" s="42">
        <f>MONTH(U58)</f>
        <v>6</v>
      </c>
      <c r="W58" s="42">
        <f>YEAR(U58)</f>
        <v>2020</v>
      </c>
      <c r="X58" s="42">
        <f>DAY(U58)</f>
        <v>19</v>
      </c>
      <c r="Y58" s="25">
        <f>Y57+E58</f>
        <v>401.45</v>
      </c>
    </row>
    <row r="59" spans="1:51" s="2" customFormat="1">
      <c r="A59" s="42" t="s">
        <v>418</v>
      </c>
      <c r="B59" s="42" t="s">
        <v>529</v>
      </c>
      <c r="C59" s="42" t="s">
        <v>53</v>
      </c>
      <c r="D59" s="42">
        <v>23</v>
      </c>
      <c r="E59" s="34">
        <v>-20</v>
      </c>
      <c r="F59" s="4">
        <v>-8.0999999999999996E-3</v>
      </c>
      <c r="G59" s="42">
        <v>0</v>
      </c>
      <c r="H59" s="25">
        <v>5.65</v>
      </c>
      <c r="I59" s="25">
        <v>-20</v>
      </c>
      <c r="J59" s="3">
        <v>10000</v>
      </c>
      <c r="K59" s="7">
        <f>+IF(AND(E59&gt;=0,E58&gt;=0),K58+1,IF(AND(E59&lt;0,E58&lt;0),K58-1,IF(AND(E59&gt;=0,E58&lt;0),1,-1)))</f>
        <v>-1</v>
      </c>
      <c r="L59" s="6">
        <f>+IF(AND(E59&gt;=0,E58&gt;=0),L58+E59,IF(AND(E59&lt;0,E58&lt;0),L58+E59,E59))</f>
        <v>-20</v>
      </c>
      <c r="M59" s="42">
        <v>252</v>
      </c>
      <c r="N59" s="9">
        <f>+IF(E59&gt;0,1,0)</f>
        <v>0</v>
      </c>
      <c r="O59" s="9">
        <f>+IF(E59&lt;0,-1,0)</f>
        <v>-1</v>
      </c>
      <c r="P59" s="9">
        <f>+IF(E59=0,1,0)</f>
        <v>0</v>
      </c>
      <c r="Q59" s="8">
        <f>IF(E59&gt;=0,E59,0)</f>
        <v>0</v>
      </c>
      <c r="R59" s="8">
        <f>IF(E59&lt;0,E59,0)</f>
        <v>-20</v>
      </c>
      <c r="S59" s="42" t="str">
        <f t="shared" si="6"/>
        <v>2.30.00</v>
      </c>
      <c r="T59" s="42" t="str">
        <f t="shared" si="7"/>
        <v>8.15.00</v>
      </c>
      <c r="U59" s="42" t="str">
        <f t="shared" si="8"/>
        <v>19-giu-2020</v>
      </c>
      <c r="V59" s="42">
        <f>MONTH(U59)</f>
        <v>6</v>
      </c>
      <c r="W59" s="42">
        <f>YEAR(U59)</f>
        <v>2020</v>
      </c>
      <c r="X59" s="42">
        <f>DAY(U59)</f>
        <v>19</v>
      </c>
      <c r="Y59" s="25">
        <f>Y58+E59</f>
        <v>381.45</v>
      </c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</row>
    <row r="60" spans="1:51" s="2" customFormat="1">
      <c r="A60" s="42" t="s">
        <v>360</v>
      </c>
      <c r="B60" s="42" t="s">
        <v>361</v>
      </c>
      <c r="C60" s="42" t="s">
        <v>54</v>
      </c>
      <c r="D60" s="42">
        <v>5</v>
      </c>
      <c r="E60" s="36">
        <v>10</v>
      </c>
      <c r="F60" s="4">
        <v>3.2000000000000002E-3</v>
      </c>
      <c r="G60" s="42">
        <v>0</v>
      </c>
      <c r="H60" s="25">
        <v>10.75</v>
      </c>
      <c r="I60" s="25">
        <v>-0.4</v>
      </c>
      <c r="J60" s="3">
        <v>10000</v>
      </c>
      <c r="K60" s="7">
        <f>+IF(AND(E60&gt;=0,E59&gt;=0),K59+1,IF(AND(E60&lt;0,E59&lt;0),K59-1,IF(AND(E60&gt;=0,E59&lt;0),1,-1)))</f>
        <v>1</v>
      </c>
      <c r="L60" s="6">
        <f>+IF(AND(E60&gt;=0,E59&gt;=0),L59+E60,IF(AND(E60&lt;0,E59&lt;0),L59+E60,E60))</f>
        <v>10</v>
      </c>
      <c r="M60" s="42">
        <v>156</v>
      </c>
      <c r="N60" s="9">
        <f>+IF(E60&gt;0,1,0)</f>
        <v>1</v>
      </c>
      <c r="O60" s="9">
        <f>+IF(E60&lt;0,-1,0)</f>
        <v>0</v>
      </c>
      <c r="P60" s="9">
        <f>+IF(E60=0,1,0)</f>
        <v>0</v>
      </c>
      <c r="Q60" s="8">
        <f>IF(E60&gt;=0,E60,0)</f>
        <v>10</v>
      </c>
      <c r="R60" s="8">
        <f>IF(E60&lt;0,E60,0)</f>
        <v>0</v>
      </c>
      <c r="S60" s="42" t="str">
        <f t="shared" si="6"/>
        <v>4.00.00</v>
      </c>
      <c r="T60" s="42" t="str">
        <f t="shared" si="7"/>
        <v>5.15.00</v>
      </c>
      <c r="U60" s="42" t="str">
        <f t="shared" si="8"/>
        <v>23-giu-2020</v>
      </c>
      <c r="V60" s="42">
        <f>MONTH(U60)</f>
        <v>6</v>
      </c>
      <c r="W60" s="42">
        <f>YEAR(U60)</f>
        <v>2020</v>
      </c>
      <c r="X60" s="42">
        <f>DAY(U60)</f>
        <v>23</v>
      </c>
      <c r="Y60" s="25">
        <f>Y59+E60</f>
        <v>391.45</v>
      </c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</row>
    <row r="61" spans="1:51" s="2" customFormat="1">
      <c r="A61" s="42" t="s">
        <v>360</v>
      </c>
      <c r="B61" s="42" t="s">
        <v>417</v>
      </c>
      <c r="C61" s="42" t="s">
        <v>54</v>
      </c>
      <c r="D61" s="42">
        <v>2</v>
      </c>
      <c r="E61" s="34">
        <v>10</v>
      </c>
      <c r="F61" s="4">
        <v>1.6000000000000001E-3</v>
      </c>
      <c r="G61" s="42">
        <v>0</v>
      </c>
      <c r="H61" s="25">
        <v>14.75</v>
      </c>
      <c r="I61" s="25">
        <v>-6</v>
      </c>
      <c r="J61" s="3">
        <v>10000</v>
      </c>
      <c r="K61" s="7">
        <f>+IF(AND(E61&gt;=0,E60&gt;=0),K60+1,IF(AND(E61&lt;0,E60&lt;0),K60-1,IF(AND(E61&gt;=0,E60&lt;0),1,-1)))</f>
        <v>2</v>
      </c>
      <c r="L61" s="6">
        <f>+IF(AND(E61&gt;=0,E60&gt;=0),L60+E61,IF(AND(E61&lt;0,E60&lt;0),L60+E61,E61))</f>
        <v>20</v>
      </c>
      <c r="M61" s="42">
        <v>188</v>
      </c>
      <c r="N61" s="9">
        <f>+IF(E61&gt;0,1,0)</f>
        <v>1</v>
      </c>
      <c r="O61" s="9">
        <f>+IF(E61&lt;0,-1,0)</f>
        <v>0</v>
      </c>
      <c r="P61" s="9">
        <f>+IF(E61=0,1,0)</f>
        <v>0</v>
      </c>
      <c r="Q61" s="8">
        <f>IF(E61&gt;=0,E61,0)</f>
        <v>10</v>
      </c>
      <c r="R61" s="8">
        <f>IF(E61&lt;0,E61,0)</f>
        <v>0</v>
      </c>
      <c r="S61" s="42" t="str">
        <f t="shared" si="6"/>
        <v>4.00.00</v>
      </c>
      <c r="T61" s="42" t="str">
        <f t="shared" si="7"/>
        <v>4.30.00</v>
      </c>
      <c r="U61" s="42" t="str">
        <f t="shared" si="8"/>
        <v>23-giu-2020</v>
      </c>
      <c r="V61" s="42">
        <f>MONTH(U61)</f>
        <v>6</v>
      </c>
      <c r="W61" s="42">
        <f>YEAR(U61)</f>
        <v>2020</v>
      </c>
      <c r="X61" s="42">
        <f>DAY(U61)</f>
        <v>23</v>
      </c>
      <c r="Y61" s="25">
        <f>Y60+E61</f>
        <v>401.45</v>
      </c>
    </row>
    <row r="62" spans="1:51" s="2" customFormat="1">
      <c r="A62" s="42" t="s">
        <v>526</v>
      </c>
      <c r="B62" s="42" t="s">
        <v>527</v>
      </c>
      <c r="C62" s="42" t="s">
        <v>54</v>
      </c>
      <c r="D62" s="42">
        <v>20</v>
      </c>
      <c r="E62" s="38">
        <v>-20</v>
      </c>
      <c r="F62" s="4">
        <v>-8.0000000000000002E-3</v>
      </c>
      <c r="G62" s="42">
        <v>0</v>
      </c>
      <c r="H62" s="25">
        <v>0</v>
      </c>
      <c r="I62" s="25">
        <v>-20</v>
      </c>
      <c r="J62" s="3">
        <v>10000</v>
      </c>
      <c r="K62" s="7">
        <f>+IF(AND(E62&gt;=0,E61&gt;=0),K61+1,IF(AND(E62&lt;0,E61&lt;0),K61-1,IF(AND(E62&gt;=0,E61&lt;0),1,-1)))</f>
        <v>-1</v>
      </c>
      <c r="L62" s="6">
        <f>+IF(AND(E62&gt;=0,E61&gt;=0),L61+E62,IF(AND(E62&lt;0,E61&lt;0),L61+E62,E62))</f>
        <v>-20</v>
      </c>
      <c r="M62" s="42">
        <v>250</v>
      </c>
      <c r="N62" s="9">
        <f>+IF(E62&gt;0,1,0)</f>
        <v>0</v>
      </c>
      <c r="O62" s="9">
        <f>+IF(E62&lt;0,-1,0)</f>
        <v>-1</v>
      </c>
      <c r="P62" s="9">
        <f>+IF(E62=0,1,0)</f>
        <v>0</v>
      </c>
      <c r="Q62" s="8">
        <f>IF(E62&gt;=0,E62,0)</f>
        <v>0</v>
      </c>
      <c r="R62" s="8">
        <f>IF(E62&lt;0,E62,0)</f>
        <v>-20</v>
      </c>
      <c r="S62" s="42" t="str">
        <f t="shared" si="6"/>
        <v>17.30.00</v>
      </c>
      <c r="T62" s="42" t="str">
        <f t="shared" si="7"/>
        <v>22.30.00</v>
      </c>
      <c r="U62" s="42" t="str">
        <f t="shared" si="8"/>
        <v>23-giu-2020</v>
      </c>
      <c r="V62" s="42">
        <f>MONTH(U62)</f>
        <v>6</v>
      </c>
      <c r="W62" s="42">
        <f>YEAR(U62)</f>
        <v>2020</v>
      </c>
      <c r="X62" s="42">
        <f>DAY(U62)</f>
        <v>23</v>
      </c>
      <c r="Y62" s="25">
        <f>Y61+E62</f>
        <v>381.45</v>
      </c>
    </row>
    <row r="63" spans="1:51" s="2" customFormat="1">
      <c r="A63" s="42" t="s">
        <v>360</v>
      </c>
      <c r="B63" s="42" t="s">
        <v>528</v>
      </c>
      <c r="C63" s="42" t="s">
        <v>54</v>
      </c>
      <c r="D63" s="42">
        <v>24</v>
      </c>
      <c r="E63" s="34">
        <v>20</v>
      </c>
      <c r="F63" s="4">
        <v>8.0000000000000002E-3</v>
      </c>
      <c r="G63" s="42">
        <v>0</v>
      </c>
      <c r="H63" s="25">
        <v>28.65</v>
      </c>
      <c r="I63" s="25">
        <v>-4.05</v>
      </c>
      <c r="J63" s="3">
        <v>10000</v>
      </c>
      <c r="K63" s="7">
        <f>+IF(AND(E63&gt;=0,E62&gt;=0),K62+1,IF(AND(E63&lt;0,E62&lt;0),K62-1,IF(AND(E63&gt;=0,E62&lt;0),1,-1)))</f>
        <v>1</v>
      </c>
      <c r="L63" s="6">
        <f>+IF(AND(E63&gt;=0,E62&gt;=0),L62+E63,IF(AND(E63&lt;0,E62&lt;0),L62+E63,E63))</f>
        <v>20</v>
      </c>
      <c r="M63" s="42">
        <v>251</v>
      </c>
      <c r="N63" s="9">
        <f>+IF(E63&gt;0,1,0)</f>
        <v>1</v>
      </c>
      <c r="O63" s="9">
        <f>+IF(E63&lt;0,-1,0)</f>
        <v>0</v>
      </c>
      <c r="P63" s="9">
        <f>+IF(E63=0,1,0)</f>
        <v>0</v>
      </c>
      <c r="Q63" s="8">
        <f>IF(E63&gt;=0,E63,0)</f>
        <v>20</v>
      </c>
      <c r="R63" s="8">
        <f>IF(E63&lt;0,E63,0)</f>
        <v>0</v>
      </c>
      <c r="S63" s="42" t="str">
        <f t="shared" si="6"/>
        <v>4.00.00</v>
      </c>
      <c r="T63" s="42" t="str">
        <f t="shared" si="7"/>
        <v>10.00.00</v>
      </c>
      <c r="U63" s="42" t="str">
        <f t="shared" si="8"/>
        <v>23-giu-2020</v>
      </c>
      <c r="V63" s="42">
        <f>MONTH(U63)</f>
        <v>6</v>
      </c>
      <c r="W63" s="42">
        <f>YEAR(U63)</f>
        <v>2020</v>
      </c>
      <c r="X63" s="42">
        <f>DAY(U63)</f>
        <v>23</v>
      </c>
      <c r="Y63" s="25">
        <f>Y62+E63</f>
        <v>401.45</v>
      </c>
    </row>
    <row r="64" spans="1:51" s="2" customFormat="1">
      <c r="A64" s="42" t="s">
        <v>360</v>
      </c>
      <c r="B64" s="42" t="s">
        <v>417</v>
      </c>
      <c r="C64" s="42" t="s">
        <v>54</v>
      </c>
      <c r="D64" s="42">
        <v>2</v>
      </c>
      <c r="E64" s="34">
        <v>10</v>
      </c>
      <c r="F64" s="4">
        <v>3.0999999999999999E-3</v>
      </c>
      <c r="G64" s="42">
        <v>0</v>
      </c>
      <c r="H64" s="25">
        <v>10</v>
      </c>
      <c r="I64" s="25">
        <v>-1</v>
      </c>
      <c r="J64" s="3">
        <v>10000</v>
      </c>
      <c r="K64" s="7">
        <f>+IF(AND(E64&gt;=0,E63&gt;=0),K63+1,IF(AND(E64&lt;0,E63&lt;0),K63-1,IF(AND(E64&gt;=0,E63&lt;0),1,-1)))</f>
        <v>2</v>
      </c>
      <c r="L64" s="6">
        <f>+IF(AND(E64&gt;=0,E63&gt;=0),L63+E64,IF(AND(E64&lt;0,E63&lt;0),L63+E64,E64))</f>
        <v>30</v>
      </c>
      <c r="M64" s="42">
        <v>321</v>
      </c>
      <c r="N64" s="9">
        <f>+IF(E64&gt;0,1,0)</f>
        <v>1</v>
      </c>
      <c r="O64" s="9">
        <f>+IF(E64&lt;0,-1,0)</f>
        <v>0</v>
      </c>
      <c r="P64" s="9">
        <f>+IF(E64=0,1,0)</f>
        <v>0</v>
      </c>
      <c r="Q64" s="8">
        <f>IF(E64&gt;=0,E64,0)</f>
        <v>10</v>
      </c>
      <c r="R64" s="8">
        <f>IF(E64&lt;0,E64,0)</f>
        <v>0</v>
      </c>
      <c r="S64" s="42" t="str">
        <f t="shared" si="6"/>
        <v>4.00.00</v>
      </c>
      <c r="T64" s="42" t="str">
        <f t="shared" si="7"/>
        <v>4.30.00</v>
      </c>
      <c r="U64" s="42" t="str">
        <f t="shared" si="8"/>
        <v>23-giu-2020</v>
      </c>
      <c r="V64" s="42">
        <f>MONTH(U64)</f>
        <v>6</v>
      </c>
      <c r="W64" s="42">
        <f>YEAR(U64)</f>
        <v>2020</v>
      </c>
      <c r="X64" s="42">
        <f>DAY(U64)</f>
        <v>23</v>
      </c>
      <c r="Y64" s="25">
        <f>Y63+E64</f>
        <v>411.45</v>
      </c>
    </row>
    <row r="65" spans="1:51" s="2" customFormat="1">
      <c r="A65" s="42" t="s">
        <v>684</v>
      </c>
      <c r="B65" s="42" t="s">
        <v>685</v>
      </c>
      <c r="C65" s="42" t="s">
        <v>53</v>
      </c>
      <c r="D65" s="42">
        <v>16</v>
      </c>
      <c r="E65" s="34">
        <v>-15</v>
      </c>
      <c r="F65" s="4">
        <v>-1.5900000000000001E-2</v>
      </c>
      <c r="G65" s="42">
        <v>0</v>
      </c>
      <c r="H65" s="25">
        <v>0</v>
      </c>
      <c r="I65" s="25">
        <v>-15</v>
      </c>
      <c r="J65" s="3">
        <v>10000</v>
      </c>
      <c r="K65" s="7">
        <f>+IF(AND(E65&gt;=0,E64&gt;=0),K64+1,IF(AND(E65&lt;0,E64&lt;0),K64-1,IF(AND(E65&gt;=0,E64&lt;0),1,-1)))</f>
        <v>-1</v>
      </c>
      <c r="L65" s="6">
        <f>+IF(AND(E65&gt;=0,E64&gt;=0),L64+E65,IF(AND(E65&lt;0,E64&lt;0),L64+E65,E65))</f>
        <v>-15</v>
      </c>
      <c r="M65" s="42">
        <v>354</v>
      </c>
      <c r="N65" s="9">
        <f>+IF(E65&gt;0,1,0)</f>
        <v>0</v>
      </c>
      <c r="O65" s="9">
        <f>+IF(E65&lt;0,-1,0)</f>
        <v>-1</v>
      </c>
      <c r="P65" s="9">
        <f>+IF(E65=0,1,0)</f>
        <v>0</v>
      </c>
      <c r="Q65" s="8">
        <f>IF(E65&gt;=0,E65,0)</f>
        <v>0</v>
      </c>
      <c r="R65" s="8">
        <f>IF(E65&lt;0,E65,0)</f>
        <v>-15</v>
      </c>
      <c r="S65" s="42" t="str">
        <f t="shared" si="6"/>
        <v>21.30.00</v>
      </c>
      <c r="T65" s="42" t="str">
        <f t="shared" si="7"/>
        <v>2.30.00</v>
      </c>
      <c r="U65" s="42" t="str">
        <f t="shared" si="8"/>
        <v>24-giu-2020</v>
      </c>
      <c r="V65" s="42">
        <f>MONTH(U65)</f>
        <v>6</v>
      </c>
      <c r="W65" s="42">
        <f>YEAR(U65)</f>
        <v>2020</v>
      </c>
      <c r="X65" s="42">
        <f>DAY(U65)</f>
        <v>24</v>
      </c>
      <c r="Y65" s="25">
        <f>Y64+E65</f>
        <v>396.45</v>
      </c>
    </row>
    <row r="66" spans="1:51" s="2" customFormat="1">
      <c r="A66" s="42" t="s">
        <v>524</v>
      </c>
      <c r="B66" s="42" t="s">
        <v>525</v>
      </c>
      <c r="C66" s="42" t="s">
        <v>53</v>
      </c>
      <c r="D66" s="42">
        <v>2</v>
      </c>
      <c r="E66" s="34">
        <v>10</v>
      </c>
      <c r="F66" s="4">
        <v>4.1000000000000003E-3</v>
      </c>
      <c r="G66" s="42">
        <v>0</v>
      </c>
      <c r="H66" s="25">
        <v>10.35</v>
      </c>
      <c r="I66" s="25">
        <v>0</v>
      </c>
      <c r="J66" s="3">
        <v>10000</v>
      </c>
      <c r="K66" s="7">
        <f>+IF(AND(E66&gt;=0,E65&gt;=0),K65+1,IF(AND(E66&lt;0,E65&lt;0),K65-1,IF(AND(E66&gt;=0,E65&lt;0),1,-1)))</f>
        <v>1</v>
      </c>
      <c r="L66" s="6">
        <f>+IF(AND(E66&gt;=0,E65&gt;=0),L65+E66,IF(AND(E66&lt;0,E65&lt;0),L65+E66,E66))</f>
        <v>10</v>
      </c>
      <c r="M66" s="42">
        <v>249</v>
      </c>
      <c r="N66" s="9">
        <f>+IF(E66&gt;0,1,0)</f>
        <v>1</v>
      </c>
      <c r="O66" s="9">
        <f>+IF(E66&lt;0,-1,0)</f>
        <v>0</v>
      </c>
      <c r="P66" s="9">
        <f>+IF(E66=0,1,0)</f>
        <v>0</v>
      </c>
      <c r="Q66" s="8">
        <f>IF(E66&gt;=0,E66,0)</f>
        <v>10</v>
      </c>
      <c r="R66" s="8">
        <f>IF(E66&lt;0,E66,0)</f>
        <v>0</v>
      </c>
      <c r="S66" s="42" t="str">
        <f t="shared" si="6"/>
        <v>3.45.00</v>
      </c>
      <c r="T66" s="42" t="str">
        <f t="shared" si="7"/>
        <v>4.15.00</v>
      </c>
      <c r="U66" s="42" t="str">
        <f t="shared" si="8"/>
        <v>25-giu-2020</v>
      </c>
      <c r="V66" s="42">
        <f>MONTH(U66)</f>
        <v>6</v>
      </c>
      <c r="W66" s="42">
        <f>YEAR(U66)</f>
        <v>2020</v>
      </c>
      <c r="X66" s="42">
        <f>DAY(U66)</f>
        <v>25</v>
      </c>
      <c r="Y66" s="25">
        <f>Y65+E66</f>
        <v>406.45</v>
      </c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/>
      <c r="AS66"/>
      <c r="AT66"/>
      <c r="AU66"/>
      <c r="AV66" s="42"/>
      <c r="AW66" s="42"/>
      <c r="AX66" s="42"/>
      <c r="AY66" s="42"/>
    </row>
    <row r="67" spans="1:51" s="2" customFormat="1">
      <c r="A67" s="42" t="s">
        <v>300</v>
      </c>
      <c r="B67" s="42" t="s">
        <v>301</v>
      </c>
      <c r="C67" s="42" t="s">
        <v>53</v>
      </c>
      <c r="D67" s="42">
        <v>163</v>
      </c>
      <c r="E67" s="34">
        <v>-15</v>
      </c>
      <c r="F67" s="4">
        <v>-8.5000000000000006E-3</v>
      </c>
      <c r="G67" s="42">
        <v>0</v>
      </c>
      <c r="H67" s="25">
        <v>0</v>
      </c>
      <c r="I67" s="25">
        <v>-15</v>
      </c>
      <c r="J67" s="3">
        <v>10000</v>
      </c>
      <c r="K67" s="7">
        <f>+IF(AND(E67&gt;=0,E66&gt;=0),K66+1,IF(AND(E67&lt;0,E66&lt;0),K66-1,IF(AND(E67&gt;=0,E66&lt;0),1,-1)))</f>
        <v>-1</v>
      </c>
      <c r="L67" s="6">
        <f>+IF(AND(E67&gt;=0,E66&gt;=0),L66+E67,IF(AND(E67&lt;0,E66&lt;0),L66+E67,E67))</f>
        <v>-15</v>
      </c>
      <c r="M67" s="42">
        <v>126</v>
      </c>
      <c r="N67" s="9">
        <f>+IF(E67&gt;0,1,0)</f>
        <v>0</v>
      </c>
      <c r="O67" s="9">
        <f>+IF(E67&lt;0,-1,0)</f>
        <v>-1</v>
      </c>
      <c r="P67" s="9">
        <f>+IF(E67=0,1,0)</f>
        <v>0</v>
      </c>
      <c r="Q67" s="8">
        <f>IF(E67&gt;=0,E67,0)</f>
        <v>0</v>
      </c>
      <c r="R67" s="8">
        <f>IF(E67&lt;0,E67,0)</f>
        <v>-15</v>
      </c>
      <c r="S67" s="42" t="str">
        <f t="shared" si="6"/>
        <v>15.45.00</v>
      </c>
      <c r="T67" s="42" t="str">
        <f t="shared" si="7"/>
        <v>14.30.00</v>
      </c>
      <c r="U67" s="42" t="str">
        <f t="shared" si="8"/>
        <v xml:space="preserve">2-lug-2020 </v>
      </c>
      <c r="V67" s="42">
        <f>MONTH(U67)</f>
        <v>7</v>
      </c>
      <c r="W67" s="42">
        <f>YEAR(U67)</f>
        <v>2020</v>
      </c>
      <c r="X67" s="42">
        <f>DAY(U67)</f>
        <v>2</v>
      </c>
      <c r="Y67" s="25">
        <f>Y66+E67</f>
        <v>391.45</v>
      </c>
    </row>
    <row r="68" spans="1:51">
      <c r="A68" s="42" t="s">
        <v>298</v>
      </c>
      <c r="B68" s="42" t="s">
        <v>299</v>
      </c>
      <c r="C68" s="42" t="s">
        <v>54</v>
      </c>
      <c r="D68" s="42">
        <v>99</v>
      </c>
      <c r="E68" s="34">
        <v>15</v>
      </c>
      <c r="F68" s="4">
        <v>8.3999999999999995E-3</v>
      </c>
      <c r="G68" s="42">
        <v>0</v>
      </c>
      <c r="H68" s="25">
        <v>15.3</v>
      </c>
      <c r="I68" s="25">
        <v>-5.0999999999999996</v>
      </c>
      <c r="J68" s="3">
        <v>10000</v>
      </c>
      <c r="K68" s="7">
        <f>+IF(AND(E68&gt;=0,E67&gt;=0),K67+1,IF(AND(E68&lt;0,E67&lt;0),K67-1,IF(AND(E68&gt;=0,E67&lt;0),1,-1)))</f>
        <v>1</v>
      </c>
      <c r="L68" s="6">
        <f>+IF(AND(E68&gt;=0,E67&gt;=0),L67+E68,IF(AND(E68&lt;0,E67&lt;0),L67+E68,E68))</f>
        <v>15</v>
      </c>
      <c r="M68" s="42">
        <v>125</v>
      </c>
      <c r="N68" s="9">
        <f>+IF(E68&gt;0,1,0)</f>
        <v>1</v>
      </c>
      <c r="O68" s="9">
        <f>+IF(E68&lt;0,-1,0)</f>
        <v>0</v>
      </c>
      <c r="P68" s="9">
        <f>+IF(E68=0,1,0)</f>
        <v>0</v>
      </c>
      <c r="Q68" s="8">
        <f>IF(E68&gt;=0,E68,0)</f>
        <v>15</v>
      </c>
      <c r="R68" s="8">
        <f>IF(E68&lt;0,E68,0)</f>
        <v>0</v>
      </c>
      <c r="S68" s="42" t="str">
        <f t="shared" si="6"/>
        <v>16.30.00</v>
      </c>
      <c r="T68" s="42" t="str">
        <f t="shared" si="7"/>
        <v>18.15.00</v>
      </c>
      <c r="U68" s="42" t="str">
        <f t="shared" si="8"/>
        <v xml:space="preserve">6-lug-2020 </v>
      </c>
      <c r="V68" s="42">
        <f>MONTH(U68)</f>
        <v>7</v>
      </c>
      <c r="W68" s="42">
        <f>YEAR(U68)</f>
        <v>2020</v>
      </c>
      <c r="X68" s="42">
        <f>DAY(U68)</f>
        <v>6</v>
      </c>
      <c r="Y68" s="25">
        <f>Y67+E68</f>
        <v>406.45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s="1" customFormat="1">
      <c r="A69" s="42" t="s">
        <v>522</v>
      </c>
      <c r="B69" s="42" t="s">
        <v>523</v>
      </c>
      <c r="C69" s="42" t="s">
        <v>53</v>
      </c>
      <c r="D69" s="42">
        <v>45</v>
      </c>
      <c r="E69" s="34">
        <v>15</v>
      </c>
      <c r="F69" s="4">
        <v>6.0000000000000001E-3</v>
      </c>
      <c r="G69" s="42">
        <v>0</v>
      </c>
      <c r="H69" s="25">
        <v>18.100000000000001</v>
      </c>
      <c r="I69" s="25">
        <v>-5.3</v>
      </c>
      <c r="J69" s="3">
        <v>10000</v>
      </c>
      <c r="K69" s="7">
        <f>+IF(AND(E69&gt;=0,E68&gt;=0),K68+1,IF(AND(E69&lt;0,E68&lt;0),K68-1,IF(AND(E69&gt;=0,E68&lt;0),1,-1)))</f>
        <v>2</v>
      </c>
      <c r="L69" s="6">
        <f>+IF(AND(E69&gt;=0,E68&gt;=0),L68+E69,IF(AND(E69&lt;0,E68&lt;0),L68+E69,E69))</f>
        <v>30</v>
      </c>
      <c r="M69" s="42">
        <v>248</v>
      </c>
      <c r="N69" s="9">
        <f>+IF(E69&gt;0,1,0)</f>
        <v>1</v>
      </c>
      <c r="O69" s="9">
        <f>+IF(E69&lt;0,-1,0)</f>
        <v>0</v>
      </c>
      <c r="P69" s="9">
        <f>+IF(E69=0,1,0)</f>
        <v>0</v>
      </c>
      <c r="Q69" s="8">
        <f>IF(E69&gt;=0,E69,0)</f>
        <v>15</v>
      </c>
      <c r="R69" s="8">
        <f>IF(E69&lt;0,E69,0)</f>
        <v>0</v>
      </c>
      <c r="S69" s="42" t="str">
        <f t="shared" si="6"/>
        <v>21.15.00</v>
      </c>
      <c r="T69" s="42" t="str">
        <f t="shared" si="7"/>
        <v>8.30.00</v>
      </c>
      <c r="U69" s="42" t="str">
        <f t="shared" si="8"/>
        <v xml:space="preserve">7-lug-2020 </v>
      </c>
      <c r="V69" s="42">
        <f>MONTH(U69)</f>
        <v>7</v>
      </c>
      <c r="W69" s="42">
        <f>YEAR(U69)</f>
        <v>2020</v>
      </c>
      <c r="X69" s="42">
        <f>DAY(U69)</f>
        <v>7</v>
      </c>
      <c r="Y69" s="25">
        <f>Y68+E69</f>
        <v>421.45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s="2" customFormat="1">
      <c r="A70" s="42" t="s">
        <v>520</v>
      </c>
      <c r="B70" s="42" t="s">
        <v>521</v>
      </c>
      <c r="C70" s="42" t="s">
        <v>53</v>
      </c>
      <c r="D70" s="42">
        <v>3</v>
      </c>
      <c r="E70" s="38">
        <v>15</v>
      </c>
      <c r="F70" s="4">
        <v>6.1000000000000004E-3</v>
      </c>
      <c r="G70" s="42">
        <v>0</v>
      </c>
      <c r="H70" s="25">
        <v>15.5</v>
      </c>
      <c r="I70" s="25">
        <v>0</v>
      </c>
      <c r="J70" s="3">
        <v>10000</v>
      </c>
      <c r="K70" s="7">
        <f>+IF(AND(E70&gt;=0,E69&gt;=0),K69+1,IF(AND(E70&lt;0,E69&lt;0),K69-1,IF(AND(E70&gt;=0,E69&lt;0),1,-1)))</f>
        <v>3</v>
      </c>
      <c r="L70" s="6">
        <f>+IF(AND(E70&gt;=0,E69&gt;=0),L69+E70,IF(AND(E70&lt;0,E69&lt;0),L69+E70,E70))</f>
        <v>45</v>
      </c>
      <c r="M70" s="42">
        <v>247</v>
      </c>
      <c r="N70" s="9">
        <f>+IF(E70&gt;0,1,0)</f>
        <v>1</v>
      </c>
      <c r="O70" s="9">
        <f>+IF(E70&lt;0,-1,0)</f>
        <v>0</v>
      </c>
      <c r="P70" s="9">
        <f>+IF(E70=0,1,0)</f>
        <v>0</v>
      </c>
      <c r="Q70" s="8">
        <f>IF(E70&gt;=0,E70,0)</f>
        <v>15</v>
      </c>
      <c r="R70" s="8">
        <f>IF(E70&lt;0,E70,0)</f>
        <v>0</v>
      </c>
      <c r="S70" s="42" t="str">
        <f t="shared" si="6"/>
        <v>16.45.00</v>
      </c>
      <c r="T70" s="42" t="str">
        <f t="shared" si="7"/>
        <v>17.30.00</v>
      </c>
      <c r="U70" s="42" t="str">
        <f t="shared" si="8"/>
        <v xml:space="preserve">9-lug-2020 </v>
      </c>
      <c r="V70" s="42">
        <f>MONTH(U70)</f>
        <v>7</v>
      </c>
      <c r="W70" s="42">
        <f>YEAR(U70)</f>
        <v>2020</v>
      </c>
      <c r="X70" s="42">
        <f>DAY(U70)</f>
        <v>9</v>
      </c>
      <c r="Y70" s="25">
        <f>Y69+E70</f>
        <v>436.45</v>
      </c>
    </row>
    <row r="71" spans="1:51" s="2" customFormat="1">
      <c r="A71" s="42" t="s">
        <v>518</v>
      </c>
      <c r="B71" s="42" t="s">
        <v>519</v>
      </c>
      <c r="C71" s="42" t="s">
        <v>53</v>
      </c>
      <c r="D71" s="42">
        <v>23</v>
      </c>
      <c r="E71" s="34">
        <v>-20</v>
      </c>
      <c r="F71" s="4">
        <v>-8.0999999999999996E-3</v>
      </c>
      <c r="G71" s="42">
        <v>0</v>
      </c>
      <c r="H71" s="25">
        <v>0</v>
      </c>
      <c r="I71" s="25">
        <v>-20</v>
      </c>
      <c r="J71" s="3">
        <v>10000</v>
      </c>
      <c r="K71" s="7">
        <f>+IF(AND(E71&gt;=0,E70&gt;=0),K70+1,IF(AND(E71&lt;0,E70&lt;0),K70-1,IF(AND(E71&gt;=0,E70&lt;0),1,-1)))</f>
        <v>-1</v>
      </c>
      <c r="L71" s="6">
        <f>+IF(AND(E71&gt;=0,E70&gt;=0),L70+E71,IF(AND(E71&lt;0,E70&lt;0),L70+E71,E71))</f>
        <v>-20</v>
      </c>
      <c r="M71" s="42">
        <v>246</v>
      </c>
      <c r="N71" s="9">
        <f>+IF(E71&gt;0,1,0)</f>
        <v>0</v>
      </c>
      <c r="O71" s="9">
        <f>+IF(E71&lt;0,-1,0)</f>
        <v>-1</v>
      </c>
      <c r="P71" s="9">
        <f>+IF(E71=0,1,0)</f>
        <v>0</v>
      </c>
      <c r="Q71" s="8">
        <f>IF(E71&gt;=0,E71,0)</f>
        <v>0</v>
      </c>
      <c r="R71" s="8">
        <f>IF(E71&lt;0,E71,0)</f>
        <v>-20</v>
      </c>
      <c r="S71" s="42" t="str">
        <f t="shared" ref="S71:S134" si="9">IF(A71="",0,REPLACE(A71,1,SEARCH(" ",A71),""))</f>
        <v>9.45.00</v>
      </c>
      <c r="T71" s="42" t="str">
        <f t="shared" ref="T71:T134" si="10">IF(B71="",0,REPLACE(B71,1,SEARCH(" ",B71),""))</f>
        <v>15.30.00</v>
      </c>
      <c r="U71" s="42" t="str">
        <f t="shared" ref="U71:U134" si="11">IF(A71="","1-1-1900",LEFT(A71,11))</f>
        <v>14-lug-2020</v>
      </c>
      <c r="V71" s="42">
        <f>MONTH(U71)</f>
        <v>7</v>
      </c>
      <c r="W71" s="42">
        <f>YEAR(U71)</f>
        <v>2020</v>
      </c>
      <c r="X71" s="42">
        <f>DAY(U71)</f>
        <v>14</v>
      </c>
      <c r="Y71" s="25">
        <f>Y70+E71</f>
        <v>416.45</v>
      </c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</row>
    <row r="72" spans="1:51" s="2" customFormat="1">
      <c r="A72" s="42" t="s">
        <v>518</v>
      </c>
      <c r="B72" s="42" t="s">
        <v>630</v>
      </c>
      <c r="C72" s="42" t="s">
        <v>53</v>
      </c>
      <c r="D72" s="42">
        <v>6</v>
      </c>
      <c r="E72" s="34">
        <v>-20</v>
      </c>
      <c r="F72" s="4">
        <v>-6.1000000000000004E-3</v>
      </c>
      <c r="G72" s="42">
        <v>0</v>
      </c>
      <c r="H72" s="25">
        <v>0</v>
      </c>
      <c r="I72" s="25">
        <v>-20</v>
      </c>
      <c r="J72" s="3">
        <v>10000</v>
      </c>
      <c r="K72" s="7">
        <f>+IF(AND(E72&gt;=0,E71&gt;=0),K71+1,IF(AND(E72&lt;0,E71&lt;0),K71-1,IF(AND(E72&gt;=0,E71&lt;0),1,-1)))</f>
        <v>-2</v>
      </c>
      <c r="L72" s="6">
        <f>+IF(AND(E72&gt;=0,E71&gt;=0),L71+E72,IF(AND(E72&lt;0,E71&lt;0),L71+E72,E72))</f>
        <v>-40</v>
      </c>
      <c r="M72" s="42">
        <v>320</v>
      </c>
      <c r="N72" s="9">
        <f>+IF(E72&gt;0,1,0)</f>
        <v>0</v>
      </c>
      <c r="O72" s="9">
        <f>+IF(E72&lt;0,-1,0)</f>
        <v>-1</v>
      </c>
      <c r="P72" s="9">
        <f>+IF(E72=0,1,0)</f>
        <v>0</v>
      </c>
      <c r="Q72" s="8">
        <f>IF(E72&gt;=0,E72,0)</f>
        <v>0</v>
      </c>
      <c r="R72" s="8">
        <f>IF(E72&lt;0,E72,0)</f>
        <v>-20</v>
      </c>
      <c r="S72" s="42" t="str">
        <f t="shared" si="9"/>
        <v>9.45.00</v>
      </c>
      <c r="T72" s="42" t="str">
        <f t="shared" si="10"/>
        <v>11.15.00</v>
      </c>
      <c r="U72" s="42" t="str">
        <f t="shared" si="11"/>
        <v>14-lug-2020</v>
      </c>
      <c r="V72" s="42">
        <f>MONTH(U72)</f>
        <v>7</v>
      </c>
      <c r="W72" s="42">
        <f>YEAR(U72)</f>
        <v>2020</v>
      </c>
      <c r="X72" s="42">
        <f>DAY(U72)</f>
        <v>14</v>
      </c>
      <c r="Y72" s="25">
        <f>Y71+E72</f>
        <v>396.45</v>
      </c>
    </row>
    <row r="73" spans="1:51" s="2" customFormat="1">
      <c r="A73" s="42" t="s">
        <v>164</v>
      </c>
      <c r="B73" s="42" t="s">
        <v>165</v>
      </c>
      <c r="C73" s="42" t="s">
        <v>54</v>
      </c>
      <c r="D73" s="42">
        <v>2</v>
      </c>
      <c r="E73" s="34">
        <v>10</v>
      </c>
      <c r="F73" s="4">
        <v>3.0999999999999999E-3</v>
      </c>
      <c r="G73" s="42">
        <v>0</v>
      </c>
      <c r="H73" s="25">
        <v>13.5</v>
      </c>
      <c r="I73" s="25">
        <v>0</v>
      </c>
      <c r="J73" s="3">
        <v>10000</v>
      </c>
      <c r="K73" s="7">
        <f>+IF(AND(E73&gt;=0,E72&gt;=0),K72+1,IF(AND(E73&lt;0,E72&lt;0),K72-1,IF(AND(E73&gt;=0,E72&lt;0),1,-1)))</f>
        <v>1</v>
      </c>
      <c r="L73" s="6">
        <f>+IF(AND(E73&gt;=0,E72&gt;=0),L72+E73,IF(AND(E73&lt;0,E72&lt;0),L72+E73,E73))</f>
        <v>10</v>
      </c>
      <c r="M73" s="42">
        <v>55</v>
      </c>
      <c r="N73" s="9">
        <f>+IF(E73&gt;0,1,0)</f>
        <v>1</v>
      </c>
      <c r="O73" s="9">
        <f>+IF(E73&lt;0,-1,0)</f>
        <v>0</v>
      </c>
      <c r="P73" s="9">
        <f>+IF(E73=0,1,0)</f>
        <v>0</v>
      </c>
      <c r="Q73" s="8">
        <f>IF(E73&gt;=0,E73,0)</f>
        <v>10</v>
      </c>
      <c r="R73" s="8">
        <f>IF(E73&lt;0,E73,0)</f>
        <v>0</v>
      </c>
      <c r="S73" s="42" t="str">
        <f t="shared" si="9"/>
        <v>16.15.00</v>
      </c>
      <c r="T73" s="42" t="str">
        <f t="shared" si="10"/>
        <v>16.45.00</v>
      </c>
      <c r="U73" s="42" t="str">
        <f t="shared" si="11"/>
        <v>15-lug-2020</v>
      </c>
      <c r="V73" s="42">
        <f>MONTH(U73)</f>
        <v>7</v>
      </c>
      <c r="W73" s="42">
        <f>YEAR(U73)</f>
        <v>2020</v>
      </c>
      <c r="X73" s="42">
        <f>DAY(U73)</f>
        <v>15</v>
      </c>
      <c r="Y73" s="25">
        <f>Y72+E73</f>
        <v>406.45</v>
      </c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</row>
    <row r="74" spans="1:51" s="2" customFormat="1">
      <c r="A74" s="42" t="s">
        <v>628</v>
      </c>
      <c r="B74" s="42" t="s">
        <v>629</v>
      </c>
      <c r="C74" s="42" t="s">
        <v>54</v>
      </c>
      <c r="D74" s="42">
        <v>4</v>
      </c>
      <c r="E74" s="34">
        <v>-20</v>
      </c>
      <c r="F74" s="4">
        <v>-5.8999999999999999E-3</v>
      </c>
      <c r="G74" s="42">
        <v>0</v>
      </c>
      <c r="H74" s="25">
        <v>5</v>
      </c>
      <c r="I74" s="25">
        <v>-20</v>
      </c>
      <c r="J74" s="3">
        <v>10000</v>
      </c>
      <c r="K74" s="7">
        <f>+IF(AND(E74&gt;=0,E73&gt;=0),K73+1,IF(AND(E74&lt;0,E73&lt;0),K73-1,IF(AND(E74&gt;=0,E73&lt;0),1,-1)))</f>
        <v>-1</v>
      </c>
      <c r="L74" s="6">
        <f>+IF(AND(E74&gt;=0,E73&gt;=0),L73+E74,IF(AND(E74&lt;0,E73&lt;0),L73+E74,E74))</f>
        <v>-20</v>
      </c>
      <c r="M74" s="42">
        <v>319</v>
      </c>
      <c r="N74" s="9">
        <f>+IF(E74&gt;0,1,0)</f>
        <v>0</v>
      </c>
      <c r="O74" s="9">
        <f>+IF(E74&lt;0,-1,0)</f>
        <v>-1</v>
      </c>
      <c r="P74" s="9">
        <f>+IF(E74=0,1,0)</f>
        <v>0</v>
      </c>
      <c r="Q74" s="8">
        <f>IF(E74&gt;=0,E74,0)</f>
        <v>0</v>
      </c>
      <c r="R74" s="8">
        <f>IF(E74&lt;0,E74,0)</f>
        <v>-20</v>
      </c>
      <c r="S74" s="42" t="str">
        <f t="shared" si="9"/>
        <v>16.30.00</v>
      </c>
      <c r="T74" s="42" t="str">
        <f t="shared" si="10"/>
        <v>17.30.00</v>
      </c>
      <c r="U74" s="42" t="str">
        <f t="shared" si="11"/>
        <v>15-lug-2020</v>
      </c>
      <c r="V74" s="42">
        <f>MONTH(U74)</f>
        <v>7</v>
      </c>
      <c r="W74" s="42">
        <f>YEAR(U74)</f>
        <v>2020</v>
      </c>
      <c r="X74" s="42">
        <f>DAY(U74)</f>
        <v>15</v>
      </c>
      <c r="Y74" s="25">
        <f>Y73+E74</f>
        <v>386.45</v>
      </c>
    </row>
    <row r="75" spans="1:51" s="2" customFormat="1">
      <c r="A75" s="42" t="s">
        <v>222</v>
      </c>
      <c r="B75" s="42" t="s">
        <v>223</v>
      </c>
      <c r="C75" s="42" t="s">
        <v>53</v>
      </c>
      <c r="D75" s="42">
        <v>9</v>
      </c>
      <c r="E75" s="34">
        <v>-20</v>
      </c>
      <c r="F75" s="4">
        <v>-3.8E-3</v>
      </c>
      <c r="G75" s="42">
        <v>0</v>
      </c>
      <c r="H75" s="25">
        <v>0</v>
      </c>
      <c r="I75" s="25">
        <v>-20</v>
      </c>
      <c r="J75" s="3">
        <v>10000</v>
      </c>
      <c r="K75" s="7">
        <f>+IF(AND(E75&gt;=0,E74&gt;=0),K74+1,IF(AND(E75&lt;0,E74&lt;0),K74-1,IF(AND(E75&gt;=0,E74&lt;0),1,-1)))</f>
        <v>-2</v>
      </c>
      <c r="L75" s="6">
        <f>+IF(AND(E75&gt;=0,E74&gt;=0),L74+E75,IF(AND(E75&lt;0,E74&lt;0),L74+E75,E75))</f>
        <v>-40</v>
      </c>
      <c r="M75" s="42">
        <v>86</v>
      </c>
      <c r="N75" s="9">
        <f>+IF(E75&gt;0,1,0)</f>
        <v>0</v>
      </c>
      <c r="O75" s="9">
        <f>+IF(E75&lt;0,-1,0)</f>
        <v>-1</v>
      </c>
      <c r="P75" s="9">
        <f>+IF(E75=0,1,0)</f>
        <v>0</v>
      </c>
      <c r="Q75" s="8">
        <f>IF(E75&gt;=0,E75,0)</f>
        <v>0</v>
      </c>
      <c r="R75" s="8">
        <f>IF(E75&lt;0,E75,0)</f>
        <v>-20</v>
      </c>
      <c r="S75" s="42" t="str">
        <f t="shared" si="9"/>
        <v>10.00.00</v>
      </c>
      <c r="T75" s="42" t="str">
        <f t="shared" si="10"/>
        <v>12.15.00</v>
      </c>
      <c r="U75" s="42" t="str">
        <f t="shared" si="11"/>
        <v>17-lug-2020</v>
      </c>
      <c r="V75" s="42">
        <f>MONTH(U75)</f>
        <v>7</v>
      </c>
      <c r="W75" s="42">
        <f>YEAR(U75)</f>
        <v>2020</v>
      </c>
      <c r="X75" s="42">
        <f>DAY(U75)</f>
        <v>17</v>
      </c>
      <c r="Y75" s="25">
        <f>Y74+E75</f>
        <v>366.45</v>
      </c>
    </row>
    <row r="76" spans="1:51" s="2" customFormat="1">
      <c r="A76" s="42" t="s">
        <v>626</v>
      </c>
      <c r="B76" s="42" t="s">
        <v>627</v>
      </c>
      <c r="C76" s="42" t="s">
        <v>54</v>
      </c>
      <c r="D76" s="42">
        <v>55</v>
      </c>
      <c r="E76" s="34">
        <v>-20</v>
      </c>
      <c r="F76" s="4">
        <v>-5.8999999999999999E-3</v>
      </c>
      <c r="G76" s="42">
        <v>0</v>
      </c>
      <c r="H76" s="25">
        <v>4.3</v>
      </c>
      <c r="I76" s="25">
        <v>-20</v>
      </c>
      <c r="J76" s="3">
        <v>10000</v>
      </c>
      <c r="K76" s="7">
        <f>+IF(AND(E76&gt;=0,E75&gt;=0),K75+1,IF(AND(E76&lt;0,E75&lt;0),K75-1,IF(AND(E76&gt;=0,E75&lt;0),1,-1)))</f>
        <v>-3</v>
      </c>
      <c r="L76" s="6">
        <f>+IF(AND(E76&gt;=0,E75&gt;=0),L75+E76,IF(AND(E76&lt;0,E75&lt;0),L75+E76,E76))</f>
        <v>-60</v>
      </c>
      <c r="M76" s="42">
        <v>318</v>
      </c>
      <c r="N76" s="9">
        <f>+IF(E76&gt;0,1,0)</f>
        <v>0</v>
      </c>
      <c r="O76" s="9">
        <f>+IF(E76&lt;0,-1,0)</f>
        <v>-1</v>
      </c>
      <c r="P76" s="9">
        <f>+IF(E76=0,1,0)</f>
        <v>0</v>
      </c>
      <c r="Q76" s="8">
        <f>IF(E76&gt;=0,E76,0)</f>
        <v>0</v>
      </c>
      <c r="R76" s="8">
        <f>IF(E76&lt;0,E76,0)</f>
        <v>-20</v>
      </c>
      <c r="S76" s="42" t="str">
        <f t="shared" si="9"/>
        <v>12.30.00</v>
      </c>
      <c r="T76" s="42" t="str">
        <f t="shared" si="10"/>
        <v>3.15.00</v>
      </c>
      <c r="U76" s="42" t="str">
        <f t="shared" si="11"/>
        <v>17-lug-2020</v>
      </c>
      <c r="V76" s="42">
        <f>MONTH(U76)</f>
        <v>7</v>
      </c>
      <c r="W76" s="42">
        <f>YEAR(U76)</f>
        <v>2020</v>
      </c>
      <c r="X76" s="42">
        <f>DAY(U76)</f>
        <v>17</v>
      </c>
      <c r="Y76" s="25">
        <f>Y75+E76</f>
        <v>346.45</v>
      </c>
    </row>
    <row r="77" spans="1:51" s="2" customFormat="1">
      <c r="A77" s="42" t="s">
        <v>83</v>
      </c>
      <c r="B77" s="42" t="s">
        <v>84</v>
      </c>
      <c r="C77" s="42" t="s">
        <v>54</v>
      </c>
      <c r="D77" s="42">
        <v>2</v>
      </c>
      <c r="E77" s="38">
        <v>10</v>
      </c>
      <c r="F77" s="4">
        <v>1.9E-3</v>
      </c>
      <c r="G77" s="4">
        <v>0</v>
      </c>
      <c r="H77" s="57">
        <v>18.95</v>
      </c>
      <c r="I77" s="25">
        <v>0</v>
      </c>
      <c r="J77" s="3">
        <v>10000</v>
      </c>
      <c r="K77" s="7">
        <f>+IF(AND(E77&gt;=0,E76&gt;=0),K76+1,IF(AND(E77&lt;0,E76&lt;0),K76-1,IF(AND(E77&gt;=0,E76&lt;0),1,-1)))</f>
        <v>1</v>
      </c>
      <c r="L77" s="6">
        <f>+IF(AND(E77&gt;=0,E76&gt;=0),L76+E77,IF(AND(E77&lt;0,E76&lt;0),L76+E77,E77))</f>
        <v>10</v>
      </c>
      <c r="M77" s="42">
        <v>13</v>
      </c>
      <c r="N77" s="9">
        <f>+IF(E77&gt;0,1,0)</f>
        <v>1</v>
      </c>
      <c r="O77" s="9">
        <f>+IF(E77&lt;0,-1,0)</f>
        <v>0</v>
      </c>
      <c r="P77" s="9">
        <f>+IF(E77=0,1,0)</f>
        <v>0</v>
      </c>
      <c r="Q77" s="8">
        <f>IF(E77&gt;=0,E77,0)</f>
        <v>10</v>
      </c>
      <c r="R77" s="8">
        <f>IF(E77&lt;0,E77,0)</f>
        <v>0</v>
      </c>
      <c r="S77" s="42" t="str">
        <f t="shared" si="9"/>
        <v>16.15.00</v>
      </c>
      <c r="T77" s="42" t="str">
        <f t="shared" si="10"/>
        <v>16.45.00</v>
      </c>
      <c r="U77" s="42" t="str">
        <f t="shared" si="11"/>
        <v>20-lug-2020</v>
      </c>
      <c r="V77" s="42">
        <f>MONTH(U77)</f>
        <v>7</v>
      </c>
      <c r="W77" s="42">
        <f>YEAR(U77)</f>
        <v>2020</v>
      </c>
      <c r="X77" s="42">
        <f>DAY(U77)</f>
        <v>20</v>
      </c>
      <c r="Y77" s="25">
        <f>Y76+E77</f>
        <v>356.45</v>
      </c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</row>
    <row r="78" spans="1:51" s="2" customFormat="1">
      <c r="A78" s="42" t="s">
        <v>682</v>
      </c>
      <c r="B78" s="42" t="s">
        <v>683</v>
      </c>
      <c r="C78" s="42" t="s">
        <v>53</v>
      </c>
      <c r="D78" s="42">
        <v>25</v>
      </c>
      <c r="E78" s="34">
        <v>7.5</v>
      </c>
      <c r="F78" s="4">
        <v>7.4000000000000003E-3</v>
      </c>
      <c r="G78" s="42">
        <v>0</v>
      </c>
      <c r="H78" s="25">
        <v>8.23</v>
      </c>
      <c r="I78" s="25">
        <v>0</v>
      </c>
      <c r="J78" s="3">
        <v>10000</v>
      </c>
      <c r="K78" s="7">
        <f>+IF(AND(E78&gt;=0,E77&gt;=0),K77+1,IF(AND(E78&lt;0,E77&lt;0),K77-1,IF(AND(E78&gt;=0,E77&lt;0),1,-1)))</f>
        <v>2</v>
      </c>
      <c r="L78" s="6">
        <f>+IF(AND(E78&gt;=0,E77&gt;=0),L77+E78,IF(AND(E78&lt;0,E77&lt;0),L77+E78,E78))</f>
        <v>17.5</v>
      </c>
      <c r="M78" s="42">
        <v>353</v>
      </c>
      <c r="N78" s="9">
        <f>+IF(E78&gt;0,1,0)</f>
        <v>1</v>
      </c>
      <c r="O78" s="9">
        <f>+IF(E78&lt;0,-1,0)</f>
        <v>0</v>
      </c>
      <c r="P78" s="9">
        <f>+IF(E78=0,1,0)</f>
        <v>0</v>
      </c>
      <c r="Q78" s="8">
        <f>IF(E78&gt;=0,E78,0)</f>
        <v>7.5</v>
      </c>
      <c r="R78" s="8">
        <f>IF(E78&lt;0,E78,0)</f>
        <v>0</v>
      </c>
      <c r="S78" s="42" t="str">
        <f t="shared" si="9"/>
        <v>3.00.00</v>
      </c>
      <c r="T78" s="42" t="str">
        <f t="shared" si="10"/>
        <v>9.15.00</v>
      </c>
      <c r="U78" s="42" t="str">
        <f t="shared" si="11"/>
        <v>20-lug-2020</v>
      </c>
      <c r="V78" s="42">
        <f>MONTH(U78)</f>
        <v>7</v>
      </c>
      <c r="W78" s="42">
        <f>YEAR(U78)</f>
        <v>2020</v>
      </c>
      <c r="X78" s="42">
        <f>DAY(U78)</f>
        <v>20</v>
      </c>
      <c r="Y78" s="25">
        <f>Y77+E78</f>
        <v>363.95</v>
      </c>
    </row>
    <row r="79" spans="1:51" s="2" customFormat="1">
      <c r="A79" s="42" t="s">
        <v>296</v>
      </c>
      <c r="B79" s="42" t="s">
        <v>297</v>
      </c>
      <c r="C79" s="42" t="s">
        <v>54</v>
      </c>
      <c r="D79" s="42">
        <v>9</v>
      </c>
      <c r="E79" s="36">
        <v>10</v>
      </c>
      <c r="F79" s="4">
        <v>5.4000000000000003E-3</v>
      </c>
      <c r="G79" s="42">
        <v>0</v>
      </c>
      <c r="H79" s="25">
        <v>11.1</v>
      </c>
      <c r="I79" s="25">
        <v>0</v>
      </c>
      <c r="J79" s="3">
        <v>10000</v>
      </c>
      <c r="K79" s="7">
        <f>+IF(AND(E79&gt;=0,E78&gt;=0),K78+1,IF(AND(E79&lt;0,E78&lt;0),K78-1,IF(AND(E79&gt;=0,E78&lt;0),1,-1)))</f>
        <v>3</v>
      </c>
      <c r="L79" s="6">
        <f>+IF(AND(E79&gt;=0,E78&gt;=0),L78+E79,IF(AND(E79&lt;0,E78&lt;0),L78+E79,E79))</f>
        <v>27.5</v>
      </c>
      <c r="M79" s="42">
        <v>124</v>
      </c>
      <c r="N79" s="9">
        <f>+IF(E79&gt;0,1,0)</f>
        <v>1</v>
      </c>
      <c r="O79" s="9">
        <f>+IF(E79&lt;0,-1,0)</f>
        <v>0</v>
      </c>
      <c r="P79" s="9">
        <f>+IF(E79=0,1,0)</f>
        <v>0</v>
      </c>
      <c r="Q79" s="8">
        <f>IF(E79&gt;=0,E79,0)</f>
        <v>10</v>
      </c>
      <c r="R79" s="8">
        <f>IF(E79&lt;0,E79,0)</f>
        <v>0</v>
      </c>
      <c r="S79" s="42" t="str">
        <f t="shared" si="9"/>
        <v>15.15.00</v>
      </c>
      <c r="T79" s="42" t="str">
        <f t="shared" si="10"/>
        <v>17.30.00</v>
      </c>
      <c r="U79" s="42" t="str">
        <f t="shared" si="11"/>
        <v>22-lug-2020</v>
      </c>
      <c r="V79" s="42">
        <f>MONTH(U79)</f>
        <v>7</v>
      </c>
      <c r="W79" s="42">
        <f>YEAR(U79)</f>
        <v>2020</v>
      </c>
      <c r="X79" s="42">
        <f>DAY(U79)</f>
        <v>22</v>
      </c>
      <c r="Y79" s="25">
        <f>Y78+E79</f>
        <v>373.95</v>
      </c>
    </row>
    <row r="80" spans="1:51" s="2" customFormat="1">
      <c r="A80" s="42" t="s">
        <v>516</v>
      </c>
      <c r="B80" s="42" t="s">
        <v>517</v>
      </c>
      <c r="C80" s="42" t="s">
        <v>53</v>
      </c>
      <c r="D80" s="42">
        <v>13</v>
      </c>
      <c r="E80" s="34">
        <v>15</v>
      </c>
      <c r="F80" s="4">
        <v>5.8999999999999999E-3</v>
      </c>
      <c r="G80" s="42">
        <v>0</v>
      </c>
      <c r="H80" s="25">
        <v>15.4</v>
      </c>
      <c r="I80" s="25">
        <v>-5.9</v>
      </c>
      <c r="J80" s="3">
        <v>10000</v>
      </c>
      <c r="K80" s="7">
        <f>+IF(AND(E80&gt;=0,E79&gt;=0),K79+1,IF(AND(E80&lt;0,E79&lt;0),K79-1,IF(AND(E80&gt;=0,E79&lt;0),1,-1)))</f>
        <v>4</v>
      </c>
      <c r="L80" s="6">
        <f>+IF(AND(E80&gt;=0,E79&gt;=0),L79+E80,IF(AND(E80&lt;0,E79&lt;0),L79+E80,E80))</f>
        <v>42.5</v>
      </c>
      <c r="M80" s="42">
        <v>245</v>
      </c>
      <c r="N80" s="9">
        <f>+IF(E80&gt;0,1,0)</f>
        <v>1</v>
      </c>
      <c r="O80" s="9">
        <f>+IF(E80&lt;0,-1,0)</f>
        <v>0</v>
      </c>
      <c r="P80" s="9">
        <f>+IF(E80=0,1,0)</f>
        <v>0</v>
      </c>
      <c r="Q80" s="8">
        <f>IF(E80&gt;=0,E80,0)</f>
        <v>15</v>
      </c>
      <c r="R80" s="8">
        <f>IF(E80&lt;0,E80,0)</f>
        <v>0</v>
      </c>
      <c r="S80" s="42" t="str">
        <f t="shared" si="9"/>
        <v>6.45.00</v>
      </c>
      <c r="T80" s="42" t="str">
        <f t="shared" si="10"/>
        <v>10.00.00</v>
      </c>
      <c r="U80" s="42" t="str">
        <f t="shared" si="11"/>
        <v>22-lug-2020</v>
      </c>
      <c r="V80" s="42">
        <f>MONTH(U80)</f>
        <v>7</v>
      </c>
      <c r="W80" s="42">
        <f>YEAR(U80)</f>
        <v>2020</v>
      </c>
      <c r="X80" s="42">
        <f>DAY(U80)</f>
        <v>22</v>
      </c>
      <c r="Y80" s="25">
        <f>Y79+E80</f>
        <v>388.95</v>
      </c>
    </row>
    <row r="81" spans="1:51" s="2" customFormat="1">
      <c r="A81" s="42" t="s">
        <v>514</v>
      </c>
      <c r="B81" s="42" t="s">
        <v>515</v>
      </c>
      <c r="C81" s="42" t="s">
        <v>53</v>
      </c>
      <c r="D81" s="42">
        <v>28</v>
      </c>
      <c r="E81" s="34">
        <v>-20</v>
      </c>
      <c r="F81" s="4">
        <v>-7.9000000000000008E-3</v>
      </c>
      <c r="G81" s="42">
        <v>0</v>
      </c>
      <c r="H81" s="25">
        <v>1.4</v>
      </c>
      <c r="I81" s="25">
        <v>-20</v>
      </c>
      <c r="J81" s="3">
        <v>10000</v>
      </c>
      <c r="K81" s="7">
        <f>+IF(AND(E81&gt;=0,E80&gt;=0),K80+1,IF(AND(E81&lt;0,E80&lt;0),K80-1,IF(AND(E81&gt;=0,E80&lt;0),1,-1)))</f>
        <v>-1</v>
      </c>
      <c r="L81" s="6">
        <f>+IF(AND(E81&gt;=0,E80&gt;=0),L80+E81,IF(AND(E81&lt;0,E80&lt;0),L80+E81,E81))</f>
        <v>-20</v>
      </c>
      <c r="M81" s="42">
        <v>244</v>
      </c>
      <c r="N81" s="9">
        <f>+IF(E81&gt;0,1,0)</f>
        <v>0</v>
      </c>
      <c r="O81" s="9">
        <f>+IF(E81&lt;0,-1,0)</f>
        <v>-1</v>
      </c>
      <c r="P81" s="9">
        <f>+IF(E81=0,1,0)</f>
        <v>0</v>
      </c>
      <c r="Q81" s="8">
        <f>IF(E81&gt;=0,E81,0)</f>
        <v>0</v>
      </c>
      <c r="R81" s="8">
        <f>IF(E81&lt;0,E81,0)</f>
        <v>-20</v>
      </c>
      <c r="S81" s="42" t="str">
        <f t="shared" si="9"/>
        <v>2.00.00</v>
      </c>
      <c r="T81" s="42" t="str">
        <f t="shared" si="10"/>
        <v>9.00.00</v>
      </c>
      <c r="U81" s="42" t="str">
        <f t="shared" si="11"/>
        <v>23-lug-2020</v>
      </c>
      <c r="V81" s="42">
        <f>MONTH(U81)</f>
        <v>7</v>
      </c>
      <c r="W81" s="42">
        <f>YEAR(U81)</f>
        <v>2020</v>
      </c>
      <c r="X81" s="42">
        <f>DAY(U81)</f>
        <v>23</v>
      </c>
      <c r="Y81" s="25">
        <f>Y80+E81</f>
        <v>368.95</v>
      </c>
    </row>
    <row r="82" spans="1:51" s="2" customFormat="1">
      <c r="A82" s="42" t="s">
        <v>415</v>
      </c>
      <c r="B82" s="42" t="s">
        <v>416</v>
      </c>
      <c r="C82" s="42" t="s">
        <v>53</v>
      </c>
      <c r="D82" s="42">
        <v>4</v>
      </c>
      <c r="E82" s="36">
        <v>20</v>
      </c>
      <c r="F82" s="4">
        <v>3.0999999999999999E-3</v>
      </c>
      <c r="G82" s="42">
        <v>0</v>
      </c>
      <c r="H82" s="25">
        <v>21.65</v>
      </c>
      <c r="I82" s="25">
        <v>0</v>
      </c>
      <c r="J82" s="3">
        <v>10000</v>
      </c>
      <c r="K82" s="7">
        <f>+IF(AND(E82&gt;=0,E81&gt;=0),K81+1,IF(AND(E82&lt;0,E81&lt;0),K81-1,IF(AND(E82&gt;=0,E81&lt;0),1,-1)))</f>
        <v>1</v>
      </c>
      <c r="L82" s="6">
        <f>+IF(AND(E82&gt;=0,E81&gt;=0),L81+E82,IF(AND(E82&lt;0,E81&lt;0),L81+E82,E82))</f>
        <v>20</v>
      </c>
      <c r="M82" s="42">
        <v>187</v>
      </c>
      <c r="N82" s="9">
        <f>+IF(E82&gt;0,1,0)</f>
        <v>1</v>
      </c>
      <c r="O82" s="9">
        <f>+IF(E82&lt;0,-1,0)</f>
        <v>0</v>
      </c>
      <c r="P82" s="9">
        <f>+IF(E82=0,1,0)</f>
        <v>0</v>
      </c>
      <c r="Q82" s="8">
        <f>IF(E82&gt;=0,E82,0)</f>
        <v>20</v>
      </c>
      <c r="R82" s="8">
        <f>IF(E82&lt;0,E82,0)</f>
        <v>0</v>
      </c>
      <c r="S82" s="42" t="str">
        <f t="shared" si="9"/>
        <v>5.15.00</v>
      </c>
      <c r="T82" s="42" t="str">
        <f t="shared" si="10"/>
        <v>6.15.00</v>
      </c>
      <c r="U82" s="42" t="str">
        <f t="shared" si="11"/>
        <v>24-lug-2020</v>
      </c>
      <c r="V82" s="42">
        <f>MONTH(U82)</f>
        <v>7</v>
      </c>
      <c r="W82" s="42">
        <f>YEAR(U82)</f>
        <v>2020</v>
      </c>
      <c r="X82" s="42">
        <f>DAY(U82)</f>
        <v>24</v>
      </c>
      <c r="Y82" s="25">
        <f>Y81+E82</f>
        <v>388.95</v>
      </c>
    </row>
    <row r="83" spans="1:51" s="2" customFormat="1">
      <c r="A83" s="42" t="s">
        <v>512</v>
      </c>
      <c r="B83" s="42" t="s">
        <v>513</v>
      </c>
      <c r="C83" s="42" t="s">
        <v>53</v>
      </c>
      <c r="D83" s="42">
        <v>6</v>
      </c>
      <c r="E83" s="38">
        <v>10</v>
      </c>
      <c r="F83" s="4">
        <v>4.0000000000000001E-3</v>
      </c>
      <c r="G83" s="42">
        <v>0</v>
      </c>
      <c r="H83" s="25">
        <v>11.1</v>
      </c>
      <c r="I83" s="25">
        <v>0</v>
      </c>
      <c r="J83" s="3">
        <v>10000</v>
      </c>
      <c r="K83" s="7">
        <f>+IF(AND(E83&gt;=0,E82&gt;=0),K82+1,IF(AND(E83&lt;0,E82&lt;0),K82-1,IF(AND(E83&gt;=0,E82&lt;0),1,-1)))</f>
        <v>2</v>
      </c>
      <c r="L83" s="6">
        <f>+IF(AND(E83&gt;=0,E82&gt;=0),L82+E83,IF(AND(E83&lt;0,E82&lt;0),L82+E83,E83))</f>
        <v>30</v>
      </c>
      <c r="M83" s="42">
        <v>243</v>
      </c>
      <c r="N83" s="9">
        <f>+IF(E83&gt;0,1,0)</f>
        <v>1</v>
      </c>
      <c r="O83" s="9">
        <f>+IF(E83&lt;0,-1,0)</f>
        <v>0</v>
      </c>
      <c r="P83" s="9">
        <f>+IF(E83=0,1,0)</f>
        <v>0</v>
      </c>
      <c r="Q83" s="8">
        <f>IF(E83&gt;=0,E83,0)</f>
        <v>10</v>
      </c>
      <c r="R83" s="8">
        <f>IF(E83&lt;0,E83,0)</f>
        <v>0</v>
      </c>
      <c r="S83" s="42" t="str">
        <f t="shared" si="9"/>
        <v>5.00.00</v>
      </c>
      <c r="T83" s="42" t="str">
        <f t="shared" si="10"/>
        <v>6.30.00</v>
      </c>
      <c r="U83" s="42" t="str">
        <f t="shared" si="11"/>
        <v>24-lug-2020</v>
      </c>
      <c r="V83" s="42">
        <f>MONTH(U83)</f>
        <v>7</v>
      </c>
      <c r="W83" s="42">
        <f>YEAR(U83)</f>
        <v>2020</v>
      </c>
      <c r="X83" s="42">
        <f>DAY(U83)</f>
        <v>24</v>
      </c>
      <c r="Y83" s="25">
        <f>Y82+E83</f>
        <v>398.95</v>
      </c>
    </row>
    <row r="84" spans="1:51" s="2" customFormat="1">
      <c r="A84" s="42" t="s">
        <v>512</v>
      </c>
      <c r="B84" s="42" t="s">
        <v>513</v>
      </c>
      <c r="C84" s="42" t="s">
        <v>53</v>
      </c>
      <c r="D84" s="42">
        <v>6</v>
      </c>
      <c r="E84" s="34">
        <v>10</v>
      </c>
      <c r="F84" s="4">
        <v>3.0000000000000001E-3</v>
      </c>
      <c r="G84" s="42">
        <v>0</v>
      </c>
      <c r="H84" s="25">
        <v>14</v>
      </c>
      <c r="I84" s="25">
        <v>0</v>
      </c>
      <c r="J84" s="3">
        <v>10000</v>
      </c>
      <c r="K84" s="7">
        <f>+IF(AND(E84&gt;=0,E83&gt;=0),K83+1,IF(AND(E84&lt;0,E83&lt;0),K83-1,IF(AND(E84&gt;=0,E83&lt;0),1,-1)))</f>
        <v>3</v>
      </c>
      <c r="L84" s="6">
        <f>+IF(AND(E84&gt;=0,E83&gt;=0),L83+E84,IF(AND(E84&lt;0,E83&lt;0),L83+E84,E84))</f>
        <v>40</v>
      </c>
      <c r="M84" s="42">
        <v>317</v>
      </c>
      <c r="N84" s="9">
        <f>+IF(E84&gt;0,1,0)</f>
        <v>1</v>
      </c>
      <c r="O84" s="9">
        <f>+IF(E84&lt;0,-1,0)</f>
        <v>0</v>
      </c>
      <c r="P84" s="9">
        <f>+IF(E84=0,1,0)</f>
        <v>0</v>
      </c>
      <c r="Q84" s="8">
        <f>IF(E84&gt;=0,E84,0)</f>
        <v>10</v>
      </c>
      <c r="R84" s="8">
        <f>IF(E84&lt;0,E84,0)</f>
        <v>0</v>
      </c>
      <c r="S84" s="42" t="str">
        <f t="shared" si="9"/>
        <v>5.00.00</v>
      </c>
      <c r="T84" s="42" t="str">
        <f t="shared" si="10"/>
        <v>6.30.00</v>
      </c>
      <c r="U84" s="42" t="str">
        <f t="shared" si="11"/>
        <v>24-lug-2020</v>
      </c>
      <c r="V84" s="42">
        <f>MONTH(U84)</f>
        <v>7</v>
      </c>
      <c r="W84" s="42">
        <f>YEAR(U84)</f>
        <v>2020</v>
      </c>
      <c r="X84" s="42">
        <f>DAY(U84)</f>
        <v>24</v>
      </c>
      <c r="Y84" s="25">
        <f>Y83+E84</f>
        <v>408.95</v>
      </c>
    </row>
    <row r="85" spans="1:51" s="2" customFormat="1">
      <c r="A85" s="42" t="s">
        <v>294</v>
      </c>
      <c r="B85" s="42" t="s">
        <v>295</v>
      </c>
      <c r="C85" s="42" t="s">
        <v>54</v>
      </c>
      <c r="D85" s="42">
        <v>8</v>
      </c>
      <c r="E85" s="34">
        <v>10</v>
      </c>
      <c r="F85" s="4">
        <v>5.1999999999999998E-3</v>
      </c>
      <c r="G85" s="42">
        <v>0</v>
      </c>
      <c r="H85" s="25">
        <v>10.9</v>
      </c>
      <c r="I85" s="25">
        <v>-0.9</v>
      </c>
      <c r="J85" s="3">
        <v>10000</v>
      </c>
      <c r="K85" s="7">
        <f>+IF(AND(E85&gt;=0,E84&gt;=0),K84+1,IF(AND(E85&lt;0,E84&lt;0),K84-1,IF(AND(E85&gt;=0,E84&lt;0),1,-1)))</f>
        <v>4</v>
      </c>
      <c r="L85" s="6">
        <f>+IF(AND(E85&gt;=0,E84&gt;=0),L84+E85,IF(AND(E85&lt;0,E84&lt;0),L84+E85,E85))</f>
        <v>50</v>
      </c>
      <c r="M85" s="42">
        <v>123</v>
      </c>
      <c r="N85" s="9">
        <f>+IF(E85&gt;0,1,0)</f>
        <v>1</v>
      </c>
      <c r="O85" s="9">
        <f>+IF(E85&lt;0,-1,0)</f>
        <v>0</v>
      </c>
      <c r="P85" s="9">
        <f>+IF(E85=0,1,0)</f>
        <v>0</v>
      </c>
      <c r="Q85" s="8">
        <f>IF(E85&gt;=0,E85,0)</f>
        <v>10</v>
      </c>
      <c r="R85" s="8">
        <f>IF(E85&lt;0,E85,0)</f>
        <v>0</v>
      </c>
      <c r="S85" s="42" t="str">
        <f t="shared" si="9"/>
        <v>14.45.00</v>
      </c>
      <c r="T85" s="42" t="str">
        <f t="shared" si="10"/>
        <v>16.45.00</v>
      </c>
      <c r="U85" s="42" t="str">
        <f t="shared" si="11"/>
        <v>27-lug-2020</v>
      </c>
      <c r="V85" s="42">
        <f>MONTH(U85)</f>
        <v>7</v>
      </c>
      <c r="W85" s="42">
        <f>YEAR(U85)</f>
        <v>2020</v>
      </c>
      <c r="X85" s="42">
        <f>DAY(U85)</f>
        <v>27</v>
      </c>
      <c r="Y85" s="25">
        <f>Y84+E85</f>
        <v>418.95</v>
      </c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</row>
    <row r="86" spans="1:51" s="2" customFormat="1">
      <c r="A86" s="42" t="s">
        <v>624</v>
      </c>
      <c r="B86" s="42" t="s">
        <v>625</v>
      </c>
      <c r="C86" s="42" t="s">
        <v>53</v>
      </c>
      <c r="D86" s="42">
        <v>15</v>
      </c>
      <c r="E86" s="36">
        <v>10</v>
      </c>
      <c r="F86" s="4">
        <v>3.0000000000000001E-3</v>
      </c>
      <c r="G86" s="42">
        <v>0</v>
      </c>
      <c r="H86" s="25">
        <v>10</v>
      </c>
      <c r="I86" s="25">
        <v>-0.5</v>
      </c>
      <c r="J86" s="3">
        <v>10000</v>
      </c>
      <c r="K86" s="7">
        <f>+IF(AND(E86&gt;=0,E85&gt;=0),K85+1,IF(AND(E86&lt;0,E85&lt;0),K85-1,IF(AND(E86&gt;=0,E85&lt;0),1,-1)))</f>
        <v>5</v>
      </c>
      <c r="L86" s="6">
        <f>+IF(AND(E86&gt;=0,E85&gt;=0),L85+E86,IF(AND(E86&lt;0,E85&lt;0),L85+E86,E86))</f>
        <v>60</v>
      </c>
      <c r="M86" s="42">
        <v>316</v>
      </c>
      <c r="N86" s="9">
        <f>+IF(E86&gt;0,1,0)</f>
        <v>1</v>
      </c>
      <c r="O86" s="9">
        <f>+IF(E86&lt;0,-1,0)</f>
        <v>0</v>
      </c>
      <c r="P86" s="9">
        <f>+IF(E86=0,1,0)</f>
        <v>0</v>
      </c>
      <c r="Q86" s="8">
        <f>IF(E86&gt;=0,E86,0)</f>
        <v>10</v>
      </c>
      <c r="R86" s="8">
        <f>IF(E86&lt;0,E86,0)</f>
        <v>0</v>
      </c>
      <c r="S86" s="42" t="str">
        <f t="shared" si="9"/>
        <v>3.15.00</v>
      </c>
      <c r="T86" s="42" t="str">
        <f t="shared" si="10"/>
        <v>7.00.00</v>
      </c>
      <c r="U86" s="42" t="str">
        <f t="shared" si="11"/>
        <v>29-lug-2020</v>
      </c>
      <c r="V86" s="42">
        <f>MONTH(U86)</f>
        <v>7</v>
      </c>
      <c r="W86" s="42">
        <f>YEAR(U86)</f>
        <v>2020</v>
      </c>
      <c r="X86" s="42">
        <f>DAY(U86)</f>
        <v>29</v>
      </c>
      <c r="Y86" s="25">
        <f>Y85+E86</f>
        <v>428.95</v>
      </c>
    </row>
    <row r="87" spans="1:51" s="2" customFormat="1">
      <c r="A87" s="42" t="s">
        <v>510</v>
      </c>
      <c r="B87" s="42" t="s">
        <v>511</v>
      </c>
      <c r="C87" s="42" t="s">
        <v>53</v>
      </c>
      <c r="D87" s="42">
        <v>9</v>
      </c>
      <c r="E87" s="34">
        <v>20</v>
      </c>
      <c r="F87" s="4">
        <v>8.0999999999999996E-3</v>
      </c>
      <c r="G87" s="42">
        <v>0</v>
      </c>
      <c r="H87" s="25">
        <v>22.25</v>
      </c>
      <c r="I87" s="25">
        <v>0</v>
      </c>
      <c r="J87" s="3">
        <v>10000</v>
      </c>
      <c r="K87" s="7">
        <f>+IF(AND(E87&gt;=0,E86&gt;=0),K86+1,IF(AND(E87&lt;0,E86&lt;0),K86-1,IF(AND(E87&gt;=0,E86&lt;0),1,-1)))</f>
        <v>6</v>
      </c>
      <c r="L87" s="6">
        <f>+IF(AND(E87&gt;=0,E86&gt;=0),L86+E87,IF(AND(E87&lt;0,E86&lt;0),L86+E87,E87))</f>
        <v>80</v>
      </c>
      <c r="M87" s="42">
        <v>242</v>
      </c>
      <c r="N87" s="9">
        <f>+IF(E87&gt;0,1,0)</f>
        <v>1</v>
      </c>
      <c r="O87" s="9">
        <f>+IF(E87&lt;0,-1,0)</f>
        <v>0</v>
      </c>
      <c r="P87" s="9">
        <f>+IF(E87=0,1,0)</f>
        <v>0</v>
      </c>
      <c r="Q87" s="8">
        <f>IF(E87&gt;=0,E87,0)</f>
        <v>20</v>
      </c>
      <c r="R87" s="8">
        <f>IF(E87&lt;0,E87,0)</f>
        <v>0</v>
      </c>
      <c r="S87" s="42" t="str">
        <f t="shared" si="9"/>
        <v>10.45.00</v>
      </c>
      <c r="T87" s="42" t="str">
        <f t="shared" si="10"/>
        <v>13.00.00</v>
      </c>
      <c r="U87" s="42" t="str">
        <f t="shared" si="11"/>
        <v>30-lug-2020</v>
      </c>
      <c r="V87" s="42">
        <f>MONTH(U87)</f>
        <v>7</v>
      </c>
      <c r="W87" s="42">
        <f>YEAR(U87)</f>
        <v>2020</v>
      </c>
      <c r="X87" s="42">
        <f>DAY(U87)</f>
        <v>30</v>
      </c>
      <c r="Y87" s="25">
        <f>Y86+E87</f>
        <v>448.95</v>
      </c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</row>
    <row r="88" spans="1:51" s="2" customFormat="1">
      <c r="A88" s="42" t="s">
        <v>680</v>
      </c>
      <c r="B88" s="42" t="s">
        <v>681</v>
      </c>
      <c r="C88" s="42" t="s">
        <v>53</v>
      </c>
      <c r="D88" s="42">
        <v>24</v>
      </c>
      <c r="E88" s="34">
        <v>22.5</v>
      </c>
      <c r="F88" s="4">
        <v>2.2100000000000002E-2</v>
      </c>
      <c r="G88" s="42">
        <v>0</v>
      </c>
      <c r="H88" s="25">
        <v>36.520000000000003</v>
      </c>
      <c r="I88" s="25">
        <v>-0.88</v>
      </c>
      <c r="J88" s="3">
        <v>10000</v>
      </c>
      <c r="K88" s="7">
        <f>+IF(AND(E88&gt;=0,E87&gt;=0),K87+1,IF(AND(E88&lt;0,E87&lt;0),K87-1,IF(AND(E88&gt;=0,E87&lt;0),1,-1)))</f>
        <v>7</v>
      </c>
      <c r="L88" s="6">
        <f>+IF(AND(E88&gt;=0,E87&gt;=0),L87+E88,IF(AND(E88&lt;0,E87&lt;0),L87+E88,E88))</f>
        <v>102.5</v>
      </c>
      <c r="M88" s="42">
        <v>352</v>
      </c>
      <c r="N88" s="9">
        <f>+IF(E88&gt;0,1,0)</f>
        <v>1</v>
      </c>
      <c r="O88" s="9">
        <f>+IF(E88&lt;0,-1,0)</f>
        <v>0</v>
      </c>
      <c r="P88" s="9">
        <f>+IF(E88=0,1,0)</f>
        <v>0</v>
      </c>
      <c r="Q88" s="8">
        <f>IF(E88&gt;=0,E88,0)</f>
        <v>22.5</v>
      </c>
      <c r="R88" s="8">
        <f>IF(E88&lt;0,E88,0)</f>
        <v>0</v>
      </c>
      <c r="S88" s="42" t="str">
        <f t="shared" si="9"/>
        <v>11.00.00</v>
      </c>
      <c r="T88" s="42" t="str">
        <f t="shared" si="10"/>
        <v>17.00.00</v>
      </c>
      <c r="U88" s="42" t="str">
        <f t="shared" si="11"/>
        <v>30-lug-2020</v>
      </c>
      <c r="V88" s="42">
        <f>MONTH(U88)</f>
        <v>7</v>
      </c>
      <c r="W88" s="42">
        <f>YEAR(U88)</f>
        <v>2020</v>
      </c>
      <c r="X88" s="42">
        <f>DAY(U88)</f>
        <v>30</v>
      </c>
      <c r="Y88" s="25">
        <f>Y87+E88</f>
        <v>471.45</v>
      </c>
    </row>
    <row r="89" spans="1:51" s="2" customFormat="1">
      <c r="A89" s="42" t="s">
        <v>292</v>
      </c>
      <c r="B89" s="42" t="s">
        <v>293</v>
      </c>
      <c r="C89" s="42" t="s">
        <v>54</v>
      </c>
      <c r="D89" s="42">
        <v>148</v>
      </c>
      <c r="E89" s="34">
        <v>20</v>
      </c>
      <c r="F89" s="4">
        <v>1.01E-2</v>
      </c>
      <c r="G89" s="42">
        <v>0</v>
      </c>
      <c r="H89" s="25">
        <v>20.8</v>
      </c>
      <c r="I89" s="25">
        <v>-10</v>
      </c>
      <c r="J89" s="3">
        <v>10000</v>
      </c>
      <c r="K89" s="7">
        <f>+IF(AND(E89&gt;=0,E88&gt;=0),K88+1,IF(AND(E89&lt;0,E88&lt;0),K88-1,IF(AND(E89&gt;=0,E88&lt;0),1,-1)))</f>
        <v>8</v>
      </c>
      <c r="L89" s="6">
        <f>+IF(AND(E89&gt;=0,E88&gt;=0),L88+E89,IF(AND(E89&lt;0,E88&lt;0),L88+E89,E89))</f>
        <v>122.5</v>
      </c>
      <c r="M89" s="42">
        <v>122</v>
      </c>
      <c r="N89" s="9">
        <f>+IF(E89&gt;0,1,0)</f>
        <v>1</v>
      </c>
      <c r="O89" s="9">
        <f>+IF(E89&lt;0,-1,0)</f>
        <v>0</v>
      </c>
      <c r="P89" s="9">
        <f>+IF(E89=0,1,0)</f>
        <v>0</v>
      </c>
      <c r="Q89" s="8">
        <f>IF(E89&gt;=0,E89,0)</f>
        <v>20</v>
      </c>
      <c r="R89" s="8">
        <f>IF(E89&lt;0,E89,0)</f>
        <v>0</v>
      </c>
      <c r="S89" s="42" t="str">
        <f t="shared" si="9"/>
        <v>3.15.00</v>
      </c>
      <c r="T89" s="42" t="str">
        <f t="shared" si="10"/>
        <v>17.15.00</v>
      </c>
      <c r="U89" s="42" t="str">
        <f t="shared" si="11"/>
        <v xml:space="preserve">3-ago-2020 </v>
      </c>
      <c r="V89" s="42">
        <f>MONTH(U89)</f>
        <v>8</v>
      </c>
      <c r="W89" s="42">
        <f>YEAR(U89)</f>
        <v>2020</v>
      </c>
      <c r="X89" s="42">
        <f>DAY(U89)</f>
        <v>3</v>
      </c>
      <c r="Y89" s="25">
        <f>Y88+E89</f>
        <v>491.45</v>
      </c>
    </row>
    <row r="90" spans="1:51" s="2" customFormat="1">
      <c r="A90" s="42" t="s">
        <v>290</v>
      </c>
      <c r="B90" s="42" t="s">
        <v>291</v>
      </c>
      <c r="C90" s="42" t="s">
        <v>54</v>
      </c>
      <c r="D90" s="42">
        <v>23</v>
      </c>
      <c r="E90" s="34">
        <v>15</v>
      </c>
      <c r="F90" s="4">
        <v>7.4000000000000003E-3</v>
      </c>
      <c r="G90" s="42">
        <v>0</v>
      </c>
      <c r="H90" s="25">
        <v>16.3</v>
      </c>
      <c r="I90" s="25">
        <v>-5.5</v>
      </c>
      <c r="J90" s="3">
        <v>10000</v>
      </c>
      <c r="K90" s="7">
        <f>+IF(AND(E90&gt;=0,E89&gt;=0),K89+1,IF(AND(E90&lt;0,E89&lt;0),K89-1,IF(AND(E90&gt;=0,E89&lt;0),1,-1)))</f>
        <v>9</v>
      </c>
      <c r="L90" s="6">
        <f>+IF(AND(E90&gt;=0,E89&gt;=0),L89+E90,IF(AND(E90&lt;0,E89&lt;0),L89+E90,E90))</f>
        <v>137.5</v>
      </c>
      <c r="M90" s="42">
        <v>121</v>
      </c>
      <c r="N90" s="9">
        <f>+IF(E90&gt;0,1,0)</f>
        <v>1</v>
      </c>
      <c r="O90" s="9">
        <f>+IF(E90&lt;0,-1,0)</f>
        <v>0</v>
      </c>
      <c r="P90" s="9">
        <f>+IF(E90=0,1,0)</f>
        <v>0</v>
      </c>
      <c r="Q90" s="8">
        <f>IF(E90&gt;=0,E90,0)</f>
        <v>15</v>
      </c>
      <c r="R90" s="8">
        <f>IF(E90&lt;0,E90,0)</f>
        <v>0</v>
      </c>
      <c r="S90" s="42" t="str">
        <f t="shared" si="9"/>
        <v>3.15.00</v>
      </c>
      <c r="T90" s="42" t="str">
        <f t="shared" si="10"/>
        <v>9.00.00</v>
      </c>
      <c r="U90" s="42" t="str">
        <f t="shared" si="11"/>
        <v xml:space="preserve">5-ago-2020 </v>
      </c>
      <c r="V90" s="42">
        <f>MONTH(U90)</f>
        <v>8</v>
      </c>
      <c r="W90" s="42">
        <f>YEAR(U90)</f>
        <v>2020</v>
      </c>
      <c r="X90" s="42">
        <f>DAY(U90)</f>
        <v>5</v>
      </c>
      <c r="Y90" s="25">
        <f>Y89+E90</f>
        <v>506.45</v>
      </c>
    </row>
    <row r="91" spans="1:51" s="2" customFormat="1">
      <c r="A91" s="42" t="s">
        <v>220</v>
      </c>
      <c r="B91" s="42" t="s">
        <v>221</v>
      </c>
      <c r="C91" s="42" t="s">
        <v>54</v>
      </c>
      <c r="D91" s="42">
        <v>5</v>
      </c>
      <c r="E91" s="34">
        <v>10</v>
      </c>
      <c r="F91" s="4">
        <v>1.8E-3</v>
      </c>
      <c r="G91" s="42">
        <v>0</v>
      </c>
      <c r="H91" s="25">
        <v>11.4</v>
      </c>
      <c r="I91" s="25">
        <v>-8.4</v>
      </c>
      <c r="J91" s="3">
        <v>10000</v>
      </c>
      <c r="K91" s="7">
        <f>+IF(AND(E91&gt;=0,E90&gt;=0),K90+1,IF(AND(E91&lt;0,E90&lt;0),K90-1,IF(AND(E91&gt;=0,E90&lt;0),1,-1)))</f>
        <v>10</v>
      </c>
      <c r="L91" s="6">
        <f>+IF(AND(E91&gt;=0,E90&gt;=0),L90+E91,IF(AND(E91&lt;0,E90&lt;0),L90+E91,E91))</f>
        <v>147.5</v>
      </c>
      <c r="M91" s="42">
        <v>85</v>
      </c>
      <c r="N91" s="9">
        <f>+IF(E91&gt;0,1,0)</f>
        <v>1</v>
      </c>
      <c r="O91" s="9">
        <f>+IF(E91&lt;0,-1,0)</f>
        <v>0</v>
      </c>
      <c r="P91" s="9">
        <f>+IF(E91=0,1,0)</f>
        <v>0</v>
      </c>
      <c r="Q91" s="8">
        <f>IF(E91&gt;=0,E91,0)</f>
        <v>10</v>
      </c>
      <c r="R91" s="8">
        <f>IF(E91&lt;0,E91,0)</f>
        <v>0</v>
      </c>
      <c r="S91" s="42" t="str">
        <f t="shared" si="9"/>
        <v>14.45.00</v>
      </c>
      <c r="T91" s="42" t="str">
        <f t="shared" si="10"/>
        <v>16.00.00</v>
      </c>
      <c r="U91" s="42" t="str">
        <f t="shared" si="11"/>
        <v xml:space="preserve">6-ago-2020 </v>
      </c>
      <c r="V91" s="42">
        <f>MONTH(U91)</f>
        <v>8</v>
      </c>
      <c r="W91" s="42">
        <f>YEAR(U91)</f>
        <v>2020</v>
      </c>
      <c r="X91" s="42">
        <f>DAY(U91)</f>
        <v>6</v>
      </c>
      <c r="Y91" s="25">
        <f>Y90+E91</f>
        <v>516.45000000000005</v>
      </c>
    </row>
    <row r="92" spans="1:51" s="2" customFormat="1">
      <c r="A92" s="42" t="s">
        <v>220</v>
      </c>
      <c r="B92" s="42" t="s">
        <v>414</v>
      </c>
      <c r="C92" s="42" t="s">
        <v>54</v>
      </c>
      <c r="D92" s="42">
        <v>1</v>
      </c>
      <c r="E92" s="34">
        <v>10</v>
      </c>
      <c r="F92" s="4">
        <v>1.6000000000000001E-3</v>
      </c>
      <c r="G92" s="42">
        <v>0</v>
      </c>
      <c r="H92" s="25">
        <v>12.25</v>
      </c>
      <c r="I92" s="25">
        <v>0</v>
      </c>
      <c r="J92" s="3">
        <v>10000</v>
      </c>
      <c r="K92" s="7">
        <f>+IF(AND(E92&gt;=0,E91&gt;=0),K91+1,IF(AND(E92&lt;0,E91&lt;0),K91-1,IF(AND(E92&gt;=0,E91&lt;0),1,-1)))</f>
        <v>11</v>
      </c>
      <c r="L92" s="6">
        <f>+IF(AND(E92&gt;=0,E91&gt;=0),L91+E92,IF(AND(E92&lt;0,E91&lt;0),L91+E92,E92))</f>
        <v>157.5</v>
      </c>
      <c r="M92" s="42">
        <v>186</v>
      </c>
      <c r="N92" s="9">
        <f>+IF(E92&gt;0,1,0)</f>
        <v>1</v>
      </c>
      <c r="O92" s="9">
        <f>+IF(E92&lt;0,-1,0)</f>
        <v>0</v>
      </c>
      <c r="P92" s="9">
        <f>+IF(E92=0,1,0)</f>
        <v>0</v>
      </c>
      <c r="Q92" s="8">
        <f>IF(E92&gt;=0,E92,0)</f>
        <v>10</v>
      </c>
      <c r="R92" s="8">
        <f>IF(E92&lt;0,E92,0)</f>
        <v>0</v>
      </c>
      <c r="S92" s="42" t="str">
        <f t="shared" si="9"/>
        <v>14.45.00</v>
      </c>
      <c r="T92" s="42" t="str">
        <f t="shared" si="10"/>
        <v>15.00.00</v>
      </c>
      <c r="U92" s="42" t="str">
        <f t="shared" si="11"/>
        <v xml:space="preserve">6-ago-2020 </v>
      </c>
      <c r="V92" s="42">
        <f>MONTH(U92)</f>
        <v>8</v>
      </c>
      <c r="W92" s="42">
        <f>YEAR(U92)</f>
        <v>2020</v>
      </c>
      <c r="X92" s="42">
        <f>DAY(U92)</f>
        <v>6</v>
      </c>
      <c r="Y92" s="25">
        <f>Y91+E92</f>
        <v>526.45000000000005</v>
      </c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</row>
    <row r="93" spans="1:51" s="2" customFormat="1">
      <c r="A93" s="42" t="s">
        <v>288</v>
      </c>
      <c r="B93" s="42" t="s">
        <v>289</v>
      </c>
      <c r="C93" s="42" t="s">
        <v>53</v>
      </c>
      <c r="D93" s="42">
        <v>11</v>
      </c>
      <c r="E93" s="34">
        <v>9.8000000000000007</v>
      </c>
      <c r="F93" s="4">
        <v>4.7999999999999996E-3</v>
      </c>
      <c r="G93" s="42">
        <v>0</v>
      </c>
      <c r="H93" s="25">
        <v>10</v>
      </c>
      <c r="I93" s="25">
        <v>-0.7</v>
      </c>
      <c r="J93" s="3">
        <v>10000</v>
      </c>
      <c r="K93" s="7">
        <f>+IF(AND(E93&gt;=0,E92&gt;=0),K92+1,IF(AND(E93&lt;0,E92&lt;0),K92-1,IF(AND(E93&gt;=0,E92&lt;0),1,-1)))</f>
        <v>12</v>
      </c>
      <c r="L93" s="6">
        <f>+IF(AND(E93&gt;=0,E92&gt;=0),L92+E93,IF(AND(E93&lt;0,E92&lt;0),L92+E93,E93))</f>
        <v>167.3</v>
      </c>
      <c r="M93" s="42">
        <v>120</v>
      </c>
      <c r="N93" s="9">
        <f>+IF(E93&gt;0,1,0)</f>
        <v>1</v>
      </c>
      <c r="O93" s="9">
        <f>+IF(E93&lt;0,-1,0)</f>
        <v>0</v>
      </c>
      <c r="P93" s="9">
        <f>+IF(E93=0,1,0)</f>
        <v>0</v>
      </c>
      <c r="Q93" s="8">
        <f>IF(E93&gt;=0,E93,0)</f>
        <v>9.8000000000000007</v>
      </c>
      <c r="R93" s="8">
        <f>IF(E93&lt;0,E93,0)</f>
        <v>0</v>
      </c>
      <c r="S93" s="42" t="str">
        <f t="shared" si="9"/>
        <v>20.45.00</v>
      </c>
      <c r="T93" s="42" t="str">
        <f t="shared" si="10"/>
        <v>0.30.00</v>
      </c>
      <c r="U93" s="42" t="str">
        <f t="shared" si="11"/>
        <v xml:space="preserve">7-ago-2020 </v>
      </c>
      <c r="V93" s="42">
        <f>MONTH(U93)</f>
        <v>8</v>
      </c>
      <c r="W93" s="42">
        <f>YEAR(U93)</f>
        <v>2020</v>
      </c>
      <c r="X93" s="42">
        <f>DAY(U93)</f>
        <v>7</v>
      </c>
      <c r="Y93" s="25">
        <f>Y92+E93</f>
        <v>536.25</v>
      </c>
    </row>
    <row r="94" spans="1:51" s="2" customFormat="1">
      <c r="A94" s="42" t="s">
        <v>508</v>
      </c>
      <c r="B94" s="42" t="s">
        <v>509</v>
      </c>
      <c r="C94" s="42" t="s">
        <v>54</v>
      </c>
      <c r="D94" s="42">
        <v>3</v>
      </c>
      <c r="E94" s="36">
        <v>-20</v>
      </c>
      <c r="F94" s="4">
        <v>-8.0999999999999996E-3</v>
      </c>
      <c r="G94" s="42">
        <v>0</v>
      </c>
      <c r="H94" s="25">
        <v>0</v>
      </c>
      <c r="I94" s="25">
        <v>-20</v>
      </c>
      <c r="J94" s="3">
        <v>10000</v>
      </c>
      <c r="K94" s="7">
        <f>+IF(AND(E94&gt;=0,E93&gt;=0),K93+1,IF(AND(E94&lt;0,E93&lt;0),K93-1,IF(AND(E94&gt;=0,E93&lt;0),1,-1)))</f>
        <v>-1</v>
      </c>
      <c r="L94" s="6">
        <f>+IF(AND(E94&gt;=0,E93&gt;=0),L93+E94,IF(AND(E94&lt;0,E93&lt;0),L93+E94,E94))</f>
        <v>-20</v>
      </c>
      <c r="M94" s="42">
        <v>241</v>
      </c>
      <c r="N94" s="9">
        <f>+IF(E94&gt;0,1,0)</f>
        <v>0</v>
      </c>
      <c r="O94" s="9">
        <f>+IF(E94&lt;0,-1,0)</f>
        <v>-1</v>
      </c>
      <c r="P94" s="9">
        <f>+IF(E94=0,1,0)</f>
        <v>0</v>
      </c>
      <c r="Q94" s="8">
        <f>IF(E94&gt;=0,E94,0)</f>
        <v>0</v>
      </c>
      <c r="R94" s="8">
        <f>IF(E94&lt;0,E94,0)</f>
        <v>-20</v>
      </c>
      <c r="S94" s="42" t="str">
        <f t="shared" si="9"/>
        <v>9.30.00</v>
      </c>
      <c r="T94" s="42" t="str">
        <f t="shared" si="10"/>
        <v>10.15.00</v>
      </c>
      <c r="U94" s="42" t="str">
        <f t="shared" si="11"/>
        <v>10-ago-2020</v>
      </c>
      <c r="V94" s="42">
        <f>MONTH(U94)</f>
        <v>8</v>
      </c>
      <c r="W94" s="42">
        <f>YEAR(U94)</f>
        <v>2020</v>
      </c>
      <c r="X94" s="42">
        <f>DAY(U94)</f>
        <v>10</v>
      </c>
      <c r="Y94" s="25">
        <f>Y93+E94</f>
        <v>516.25</v>
      </c>
    </row>
    <row r="95" spans="1:51" s="2" customFormat="1">
      <c r="A95" s="42" t="s">
        <v>509</v>
      </c>
      <c r="B95" s="42" t="s">
        <v>623</v>
      </c>
      <c r="C95" s="42" t="s">
        <v>53</v>
      </c>
      <c r="D95" s="42">
        <v>9</v>
      </c>
      <c r="E95" s="34">
        <v>-20</v>
      </c>
      <c r="F95" s="4">
        <v>-6.1999999999999998E-3</v>
      </c>
      <c r="G95" s="42">
        <v>0</v>
      </c>
      <c r="H95" s="25">
        <v>7</v>
      </c>
      <c r="I95" s="25">
        <v>-20</v>
      </c>
      <c r="J95" s="3">
        <v>10000</v>
      </c>
      <c r="K95" s="7">
        <f>+IF(AND(E95&gt;=0,E94&gt;=0),K94+1,IF(AND(E95&lt;0,E94&lt;0),K94-1,IF(AND(E95&gt;=0,E94&lt;0),1,-1)))</f>
        <v>-2</v>
      </c>
      <c r="L95" s="6">
        <f>+IF(AND(E95&gt;=0,E94&gt;=0),L94+E95,IF(AND(E95&lt;0,E94&lt;0),L94+E95,E95))</f>
        <v>-40</v>
      </c>
      <c r="M95" s="42">
        <v>315</v>
      </c>
      <c r="N95" s="9">
        <f>+IF(E95&gt;0,1,0)</f>
        <v>0</v>
      </c>
      <c r="O95" s="9">
        <f>+IF(E95&lt;0,-1,0)</f>
        <v>-1</v>
      </c>
      <c r="P95" s="9">
        <f>+IF(E95=0,1,0)</f>
        <v>0</v>
      </c>
      <c r="Q95" s="8">
        <f>IF(E95&gt;=0,E95,0)</f>
        <v>0</v>
      </c>
      <c r="R95" s="8">
        <f>IF(E95&lt;0,E95,0)</f>
        <v>-20</v>
      </c>
      <c r="S95" s="42" t="str">
        <f t="shared" si="9"/>
        <v>10.15.00</v>
      </c>
      <c r="T95" s="42" t="str">
        <f t="shared" si="10"/>
        <v>12.30.00</v>
      </c>
      <c r="U95" s="42" t="str">
        <f t="shared" si="11"/>
        <v>10-ago-2020</v>
      </c>
      <c r="V95" s="42">
        <f>MONTH(U95)</f>
        <v>8</v>
      </c>
      <c r="W95" s="42">
        <f>YEAR(U95)</f>
        <v>2020</v>
      </c>
      <c r="X95" s="42">
        <f>DAY(U95)</f>
        <v>10</v>
      </c>
      <c r="Y95" s="25">
        <f>Y94+E95</f>
        <v>496.25</v>
      </c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</row>
    <row r="96" spans="1:51" s="2" customFormat="1">
      <c r="A96" s="42" t="s">
        <v>162</v>
      </c>
      <c r="B96" s="42" t="s">
        <v>163</v>
      </c>
      <c r="C96" s="42" t="s">
        <v>54</v>
      </c>
      <c r="D96" s="42">
        <v>29</v>
      </c>
      <c r="E96" s="34">
        <v>-20</v>
      </c>
      <c r="F96" s="4">
        <v>-5.8999999999999999E-3</v>
      </c>
      <c r="G96" s="42">
        <v>0</v>
      </c>
      <c r="H96" s="25">
        <v>4.5</v>
      </c>
      <c r="I96" s="25">
        <v>-20</v>
      </c>
      <c r="J96" s="3">
        <v>10000</v>
      </c>
      <c r="K96" s="7">
        <f>+IF(AND(E96&gt;=0,E95&gt;=0),K95+1,IF(AND(E96&lt;0,E95&lt;0),K95-1,IF(AND(E96&gt;=0,E95&lt;0),1,-1)))</f>
        <v>-3</v>
      </c>
      <c r="L96" s="6">
        <f>+IF(AND(E96&gt;=0,E95&gt;=0),L95+E96,IF(AND(E96&lt;0,E95&lt;0),L95+E96,E96))</f>
        <v>-60</v>
      </c>
      <c r="M96" s="42">
        <v>54</v>
      </c>
      <c r="N96" s="9">
        <f>+IF(E96&gt;0,1,0)</f>
        <v>0</v>
      </c>
      <c r="O96" s="9">
        <f>+IF(E96&lt;0,-1,0)</f>
        <v>-1</v>
      </c>
      <c r="P96" s="9">
        <f>+IF(E96=0,1,0)</f>
        <v>0</v>
      </c>
      <c r="Q96" s="8">
        <f>IF(E96&gt;=0,E96,0)</f>
        <v>0</v>
      </c>
      <c r="R96" s="8">
        <f>IF(E96&lt;0,E96,0)</f>
        <v>-20</v>
      </c>
      <c r="S96" s="42" t="str">
        <f t="shared" si="9"/>
        <v>14.00.00</v>
      </c>
      <c r="T96" s="42" t="str">
        <f t="shared" si="10"/>
        <v>21.15.00</v>
      </c>
      <c r="U96" s="42" t="str">
        <f t="shared" si="11"/>
        <v>11-ago-2020</v>
      </c>
      <c r="V96" s="42">
        <f>MONTH(U96)</f>
        <v>8</v>
      </c>
      <c r="W96" s="42">
        <f>YEAR(U96)</f>
        <v>2020</v>
      </c>
      <c r="X96" s="42">
        <f>DAY(U96)</f>
        <v>11</v>
      </c>
      <c r="Y96" s="25">
        <f>Y95+E96</f>
        <v>476.25</v>
      </c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</row>
    <row r="97" spans="1:51" s="2" customFormat="1">
      <c r="A97" s="42" t="s">
        <v>621</v>
      </c>
      <c r="B97" s="42" t="s">
        <v>622</v>
      </c>
      <c r="C97" s="42" t="s">
        <v>54</v>
      </c>
      <c r="D97" s="42">
        <v>10</v>
      </c>
      <c r="E97" s="34">
        <v>15</v>
      </c>
      <c r="F97" s="4">
        <v>4.5999999999999999E-3</v>
      </c>
      <c r="G97" s="42">
        <v>0</v>
      </c>
      <c r="H97" s="25">
        <v>15.7</v>
      </c>
      <c r="I97" s="25">
        <v>-0.9</v>
      </c>
      <c r="J97" s="3">
        <v>10000</v>
      </c>
      <c r="K97" s="7">
        <f>+IF(AND(E97&gt;=0,E96&gt;=0),K96+1,IF(AND(E97&lt;0,E96&lt;0),K96-1,IF(AND(E97&gt;=0,E96&lt;0),1,-1)))</f>
        <v>1</v>
      </c>
      <c r="L97" s="6">
        <f>+IF(AND(E97&gt;=0,E96&gt;=0),L96+E97,IF(AND(E97&lt;0,E96&lt;0),L96+E97,E97))</f>
        <v>15</v>
      </c>
      <c r="M97" s="42">
        <v>314</v>
      </c>
      <c r="N97" s="9">
        <f>+IF(E97&gt;0,1,0)</f>
        <v>1</v>
      </c>
      <c r="O97" s="9">
        <f>+IF(E97&lt;0,-1,0)</f>
        <v>0</v>
      </c>
      <c r="P97" s="9">
        <f>+IF(E97=0,1,0)</f>
        <v>0</v>
      </c>
      <c r="Q97" s="8">
        <f>IF(E97&gt;=0,E97,0)</f>
        <v>15</v>
      </c>
      <c r="R97" s="8">
        <f>IF(E97&lt;0,E97,0)</f>
        <v>0</v>
      </c>
      <c r="S97" s="42" t="str">
        <f t="shared" si="9"/>
        <v>1.45.00</v>
      </c>
      <c r="T97" s="42" t="str">
        <f t="shared" si="10"/>
        <v>4.15.00</v>
      </c>
      <c r="U97" s="42" t="str">
        <f t="shared" si="11"/>
        <v>11-ago-2020</v>
      </c>
      <c r="V97" s="42">
        <f>MONTH(U97)</f>
        <v>8</v>
      </c>
      <c r="W97" s="42">
        <f>YEAR(U97)</f>
        <v>2020</v>
      </c>
      <c r="X97" s="42">
        <f>DAY(U97)</f>
        <v>11</v>
      </c>
      <c r="Y97" s="25">
        <f>Y96+E97</f>
        <v>491.25</v>
      </c>
    </row>
    <row r="98" spans="1:51" s="2" customFormat="1">
      <c r="A98" s="42" t="s">
        <v>81</v>
      </c>
      <c r="B98" s="42" t="s">
        <v>82</v>
      </c>
      <c r="C98" s="42" t="s">
        <v>54</v>
      </c>
      <c r="D98" s="42">
        <v>23</v>
      </c>
      <c r="E98" s="38">
        <v>20</v>
      </c>
      <c r="F98" s="4">
        <v>3.5999999999999999E-3</v>
      </c>
      <c r="G98" s="4">
        <v>0</v>
      </c>
      <c r="H98" s="57">
        <v>24.6</v>
      </c>
      <c r="I98" s="25">
        <v>-19</v>
      </c>
      <c r="J98" s="3">
        <v>10000</v>
      </c>
      <c r="K98" s="7">
        <f>+IF(AND(E98&gt;=0,E97&gt;=0),K97+1,IF(AND(E98&lt;0,E97&lt;0),K97-1,IF(AND(E98&gt;=0,E97&lt;0),1,-1)))</f>
        <v>2</v>
      </c>
      <c r="L98" s="6">
        <f>+IF(AND(E98&gt;=0,E97&gt;=0),L97+E98,IF(AND(E98&lt;0,E97&lt;0),L97+E98,E98))</f>
        <v>35</v>
      </c>
      <c r="M98" s="42">
        <v>12</v>
      </c>
      <c r="N98" s="9">
        <f>+IF(E98&gt;0,1,0)</f>
        <v>1</v>
      </c>
      <c r="O98" s="9">
        <f>+IF(E98&lt;0,-1,0)</f>
        <v>0</v>
      </c>
      <c r="P98" s="9">
        <f>+IF(E98=0,1,0)</f>
        <v>0</v>
      </c>
      <c r="Q98" s="8">
        <f>IF(E98&gt;=0,E98,0)</f>
        <v>20</v>
      </c>
      <c r="R98" s="8">
        <f>IF(E98&lt;0,E98,0)</f>
        <v>0</v>
      </c>
      <c r="S98" s="42" t="str">
        <f t="shared" si="9"/>
        <v>9.15.00</v>
      </c>
      <c r="T98" s="42" t="str">
        <f t="shared" si="10"/>
        <v>15.00.00</v>
      </c>
      <c r="U98" s="42" t="str">
        <f t="shared" si="11"/>
        <v>13-ago-2020</v>
      </c>
      <c r="V98" s="42">
        <f>MONTH(U98)</f>
        <v>8</v>
      </c>
      <c r="W98" s="42">
        <f>YEAR(U98)</f>
        <v>2020</v>
      </c>
      <c r="X98" s="42">
        <f>DAY(U98)</f>
        <v>13</v>
      </c>
      <c r="Y98" s="25">
        <f>Y97+E98</f>
        <v>511.25</v>
      </c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</row>
    <row r="99" spans="1:51">
      <c r="A99" s="42" t="s">
        <v>358</v>
      </c>
      <c r="B99" s="42" t="s">
        <v>359</v>
      </c>
      <c r="C99" s="42" t="s">
        <v>53</v>
      </c>
      <c r="D99" s="42">
        <v>21</v>
      </c>
      <c r="E99" s="38">
        <v>10</v>
      </c>
      <c r="F99" s="4">
        <v>3.2000000000000002E-3</v>
      </c>
      <c r="G99" s="42">
        <v>0</v>
      </c>
      <c r="H99" s="25">
        <v>14.85</v>
      </c>
      <c r="I99" s="25">
        <v>-0.8</v>
      </c>
      <c r="J99" s="3">
        <v>10000</v>
      </c>
      <c r="K99" s="7">
        <f>+IF(AND(E99&gt;=0,E98&gt;=0),K98+1,IF(AND(E99&lt;0,E98&lt;0),K98-1,IF(AND(E99&gt;=0,E98&lt;0),1,-1)))</f>
        <v>3</v>
      </c>
      <c r="L99" s="6">
        <f>+IF(AND(E99&gt;=0,E98&gt;=0),L98+E99,IF(AND(E99&lt;0,E98&lt;0),L98+E99,E99))</f>
        <v>45</v>
      </c>
      <c r="M99" s="42">
        <v>155</v>
      </c>
      <c r="N99" s="9">
        <f>+IF(E99&gt;0,1,0)</f>
        <v>1</v>
      </c>
      <c r="O99" s="9">
        <f>+IF(E99&lt;0,-1,0)</f>
        <v>0</v>
      </c>
      <c r="P99" s="9">
        <f>+IF(E99=0,1,0)</f>
        <v>0</v>
      </c>
      <c r="Q99" s="8">
        <f>IF(E99&gt;=0,E99,0)</f>
        <v>10</v>
      </c>
      <c r="R99" s="8">
        <f>IF(E99&lt;0,E99,0)</f>
        <v>0</v>
      </c>
      <c r="S99" s="42" t="str">
        <f t="shared" si="9"/>
        <v>16.00.00</v>
      </c>
      <c r="T99" s="42" t="str">
        <f t="shared" si="10"/>
        <v>21.15.00</v>
      </c>
      <c r="U99" s="42" t="str">
        <f t="shared" si="11"/>
        <v>13-ago-2020</v>
      </c>
      <c r="V99" s="42">
        <f>MONTH(U99)</f>
        <v>8</v>
      </c>
      <c r="W99" s="42">
        <f>YEAR(U99)</f>
        <v>2020</v>
      </c>
      <c r="X99" s="42">
        <f>DAY(U99)</f>
        <v>13</v>
      </c>
      <c r="Y99" s="25">
        <f>Y98+E99</f>
        <v>521.25</v>
      </c>
    </row>
    <row r="100" spans="1:51">
      <c r="A100" s="42" t="s">
        <v>218</v>
      </c>
      <c r="B100" s="42" t="s">
        <v>219</v>
      </c>
      <c r="C100" s="42" t="s">
        <v>53</v>
      </c>
      <c r="D100" s="42">
        <v>8</v>
      </c>
      <c r="E100" s="34">
        <v>35</v>
      </c>
      <c r="F100" s="4">
        <v>6.3E-3</v>
      </c>
      <c r="G100" s="42">
        <v>0</v>
      </c>
      <c r="H100" s="25">
        <v>35.700000000000003</v>
      </c>
      <c r="I100" s="25">
        <v>-2.7</v>
      </c>
      <c r="J100" s="3">
        <v>10000</v>
      </c>
      <c r="K100" s="7">
        <f>+IF(AND(E100&gt;=0,E99&gt;=0),K99+1,IF(AND(E100&lt;0,E99&lt;0),K99-1,IF(AND(E100&gt;=0,E99&lt;0),1,-1)))</f>
        <v>4</v>
      </c>
      <c r="L100" s="6">
        <f>+IF(AND(E100&gt;=0,E99&gt;=0),L99+E100,IF(AND(E100&lt;0,E99&lt;0),L99+E100,E100))</f>
        <v>80</v>
      </c>
      <c r="M100" s="42">
        <v>84</v>
      </c>
      <c r="N100" s="9">
        <f>+IF(E100&gt;0,1,0)</f>
        <v>1</v>
      </c>
      <c r="O100" s="9">
        <f>+IF(E100&lt;0,-1,0)</f>
        <v>0</v>
      </c>
      <c r="P100" s="9">
        <f>+IF(E100=0,1,0)</f>
        <v>0</v>
      </c>
      <c r="Q100" s="8">
        <f>IF(E100&gt;=0,E100,0)</f>
        <v>35</v>
      </c>
      <c r="R100" s="8">
        <f>IF(E100&lt;0,E100,0)</f>
        <v>0</v>
      </c>
      <c r="S100" s="42" t="str">
        <f t="shared" si="9"/>
        <v>9.15.00</v>
      </c>
      <c r="T100" s="42" t="str">
        <f t="shared" si="10"/>
        <v>11.15.00</v>
      </c>
      <c r="U100" s="42" t="str">
        <f t="shared" si="11"/>
        <v>14-ago-2020</v>
      </c>
      <c r="V100" s="42">
        <f>MONTH(U100)</f>
        <v>8</v>
      </c>
      <c r="W100" s="42">
        <f>YEAR(U100)</f>
        <v>2020</v>
      </c>
      <c r="X100" s="42">
        <f>DAY(U100)</f>
        <v>14</v>
      </c>
      <c r="Y100" s="25">
        <f>Y99+E100</f>
        <v>556.25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s="1" customFormat="1">
      <c r="A101" s="42" t="s">
        <v>507</v>
      </c>
      <c r="B101" s="42" t="s">
        <v>219</v>
      </c>
      <c r="C101" s="42" t="s">
        <v>53</v>
      </c>
      <c r="D101" s="42">
        <v>33</v>
      </c>
      <c r="E101" s="36">
        <v>50</v>
      </c>
      <c r="F101" s="4">
        <v>1.9900000000000001E-2</v>
      </c>
      <c r="G101" s="42">
        <v>0</v>
      </c>
      <c r="H101" s="25">
        <v>54.1</v>
      </c>
      <c r="I101" s="25">
        <v>-6.35</v>
      </c>
      <c r="J101" s="3">
        <v>10000</v>
      </c>
      <c r="K101" s="7">
        <f>+IF(AND(E101&gt;=0,E100&gt;=0),K100+1,IF(AND(E101&lt;0,E100&lt;0),K100-1,IF(AND(E101&gt;=0,E100&lt;0),1,-1)))</f>
        <v>5</v>
      </c>
      <c r="L101" s="6">
        <f>+IF(AND(E101&gt;=0,E100&gt;=0),L100+E101,IF(AND(E101&lt;0,E100&lt;0),L100+E101,E101))</f>
        <v>130</v>
      </c>
      <c r="M101" s="42">
        <v>240</v>
      </c>
      <c r="N101" s="9">
        <f>+IF(E101&gt;0,1,0)</f>
        <v>1</v>
      </c>
      <c r="O101" s="9">
        <f>+IF(E101&lt;0,-1,0)</f>
        <v>0</v>
      </c>
      <c r="P101" s="9">
        <f>+IF(E101=0,1,0)</f>
        <v>0</v>
      </c>
      <c r="Q101" s="8">
        <f>IF(E101&gt;=0,E101,0)</f>
        <v>50</v>
      </c>
      <c r="R101" s="8">
        <f>IF(E101&lt;0,E101,0)</f>
        <v>0</v>
      </c>
      <c r="S101" s="42" t="str">
        <f t="shared" si="9"/>
        <v>3.00.00</v>
      </c>
      <c r="T101" s="42" t="str">
        <f t="shared" si="10"/>
        <v>11.15.00</v>
      </c>
      <c r="U101" s="42" t="str">
        <f t="shared" si="11"/>
        <v>14-ago-2020</v>
      </c>
      <c r="V101" s="42">
        <f>MONTH(U101)</f>
        <v>8</v>
      </c>
      <c r="W101" s="42">
        <f>YEAR(U101)</f>
        <v>2020</v>
      </c>
      <c r="X101" s="42">
        <f>DAY(U101)</f>
        <v>14</v>
      </c>
      <c r="Y101" s="25">
        <f>Y100+E101</f>
        <v>606.25</v>
      </c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</row>
    <row r="102" spans="1:51" s="2" customFormat="1">
      <c r="A102" s="42" t="s">
        <v>620</v>
      </c>
      <c r="B102" s="42" t="s">
        <v>219</v>
      </c>
      <c r="C102" s="42" t="s">
        <v>53</v>
      </c>
      <c r="D102" s="42">
        <v>35</v>
      </c>
      <c r="E102" s="36">
        <v>50</v>
      </c>
      <c r="F102" s="4">
        <v>1.4999999999999999E-2</v>
      </c>
      <c r="G102" s="42">
        <v>0</v>
      </c>
      <c r="H102" s="25">
        <v>57.8</v>
      </c>
      <c r="I102" s="25">
        <v>-6.6</v>
      </c>
      <c r="J102" s="3">
        <v>10000</v>
      </c>
      <c r="K102" s="7">
        <f>+IF(AND(E102&gt;=0,E101&gt;=0),K101+1,IF(AND(E102&lt;0,E101&lt;0),K101-1,IF(AND(E102&gt;=0,E101&lt;0),1,-1)))</f>
        <v>6</v>
      </c>
      <c r="L102" s="6">
        <f>+IF(AND(E102&gt;=0,E101&gt;=0),L101+E102,IF(AND(E102&lt;0,E101&lt;0),L101+E102,E102))</f>
        <v>180</v>
      </c>
      <c r="M102" s="42">
        <v>313</v>
      </c>
      <c r="N102" s="9">
        <f>+IF(E102&gt;0,1,0)</f>
        <v>1</v>
      </c>
      <c r="O102" s="9">
        <f>+IF(E102&lt;0,-1,0)</f>
        <v>0</v>
      </c>
      <c r="P102" s="9">
        <f>+IF(E102=0,1,0)</f>
        <v>0</v>
      </c>
      <c r="Q102" s="8">
        <f>IF(E102&gt;=0,E102,0)</f>
        <v>50</v>
      </c>
      <c r="R102" s="8">
        <f>IF(E102&lt;0,E102,0)</f>
        <v>0</v>
      </c>
      <c r="S102" s="42" t="str">
        <f t="shared" si="9"/>
        <v>2.30.00</v>
      </c>
      <c r="T102" s="42" t="str">
        <f t="shared" si="10"/>
        <v>11.15.00</v>
      </c>
      <c r="U102" s="42" t="str">
        <f t="shared" si="11"/>
        <v>14-ago-2020</v>
      </c>
      <c r="V102" s="42">
        <f>MONTH(U102)</f>
        <v>8</v>
      </c>
      <c r="W102" s="42">
        <f>YEAR(U102)</f>
        <v>2020</v>
      </c>
      <c r="X102" s="42">
        <f>DAY(U102)</f>
        <v>14</v>
      </c>
      <c r="Y102" s="25">
        <f>Y101+E102</f>
        <v>656.25</v>
      </c>
    </row>
    <row r="103" spans="1:51" s="2" customFormat="1">
      <c r="A103" s="42" t="s">
        <v>678</v>
      </c>
      <c r="B103" s="42" t="s">
        <v>679</v>
      </c>
      <c r="C103" s="42" t="s">
        <v>54</v>
      </c>
      <c r="D103" s="42">
        <v>20</v>
      </c>
      <c r="E103" s="38">
        <v>15</v>
      </c>
      <c r="F103" s="4">
        <v>1.41E-2</v>
      </c>
      <c r="G103" s="42">
        <v>0</v>
      </c>
      <c r="H103" s="25">
        <v>15.58</v>
      </c>
      <c r="I103" s="25">
        <v>0</v>
      </c>
      <c r="J103" s="3">
        <v>10000</v>
      </c>
      <c r="K103" s="7">
        <f>+IF(AND(E103&gt;=0,E102&gt;=0),K102+1,IF(AND(E103&lt;0,E102&lt;0),K102-1,IF(AND(E103&gt;=0,E102&lt;0),1,-1)))</f>
        <v>7</v>
      </c>
      <c r="L103" s="6">
        <f>+IF(AND(E103&gt;=0,E102&gt;=0),L102+E103,IF(AND(E103&lt;0,E102&lt;0),L102+E103,E103))</f>
        <v>195</v>
      </c>
      <c r="M103" s="42">
        <v>351</v>
      </c>
      <c r="N103" s="9">
        <f>+IF(E103&gt;0,1,0)</f>
        <v>1</v>
      </c>
      <c r="O103" s="9">
        <f>+IF(E103&lt;0,-1,0)</f>
        <v>0</v>
      </c>
      <c r="P103" s="9">
        <f>+IF(E103=0,1,0)</f>
        <v>0</v>
      </c>
      <c r="Q103" s="8">
        <f>IF(E103&gt;=0,E103,0)</f>
        <v>15</v>
      </c>
      <c r="R103" s="8">
        <f>IF(E103&lt;0,E103,0)</f>
        <v>0</v>
      </c>
      <c r="S103" s="42" t="str">
        <f t="shared" si="9"/>
        <v>15.45.00</v>
      </c>
      <c r="T103" s="42" t="str">
        <f t="shared" si="10"/>
        <v>20.45.00</v>
      </c>
      <c r="U103" s="42" t="str">
        <f t="shared" si="11"/>
        <v>17-ago-2020</v>
      </c>
      <c r="V103" s="42">
        <f>MONTH(U103)</f>
        <v>8</v>
      </c>
      <c r="W103" s="42">
        <f>YEAR(U103)</f>
        <v>2020</v>
      </c>
      <c r="X103" s="42">
        <f>DAY(U103)</f>
        <v>17</v>
      </c>
      <c r="Y103" s="25">
        <f>Y102+E103</f>
        <v>671.25</v>
      </c>
    </row>
    <row r="104" spans="1:51" s="2" customFormat="1">
      <c r="A104" s="42" t="s">
        <v>412</v>
      </c>
      <c r="B104" s="42" t="s">
        <v>413</v>
      </c>
      <c r="C104" s="42" t="s">
        <v>54</v>
      </c>
      <c r="D104" s="42">
        <v>13</v>
      </c>
      <c r="E104" s="34">
        <v>50</v>
      </c>
      <c r="F104" s="4">
        <v>7.7000000000000002E-3</v>
      </c>
      <c r="G104" s="42">
        <v>0</v>
      </c>
      <c r="H104" s="25">
        <v>62</v>
      </c>
      <c r="I104" s="25">
        <v>0</v>
      </c>
      <c r="J104" s="3">
        <v>10000</v>
      </c>
      <c r="K104" s="7">
        <f>+IF(AND(E104&gt;=0,E103&gt;=0),K103+1,IF(AND(E104&lt;0,E103&lt;0),K103-1,IF(AND(E104&gt;=0,E103&lt;0),1,-1)))</f>
        <v>8</v>
      </c>
      <c r="L104" s="6">
        <f>+IF(AND(E104&gt;=0,E103&gt;=0),L103+E104,IF(AND(E104&lt;0,E103&lt;0),L103+E104,E104))</f>
        <v>245</v>
      </c>
      <c r="M104" s="42">
        <v>185</v>
      </c>
      <c r="N104" s="9">
        <f>+IF(E104&gt;0,1,0)</f>
        <v>1</v>
      </c>
      <c r="O104" s="9">
        <f>+IF(E104&lt;0,-1,0)</f>
        <v>0</v>
      </c>
      <c r="P104" s="9">
        <f>+IF(E104=0,1,0)</f>
        <v>0</v>
      </c>
      <c r="Q104" s="8">
        <f>IF(E104&gt;=0,E104,0)</f>
        <v>50</v>
      </c>
      <c r="R104" s="8">
        <f>IF(E104&lt;0,E104,0)</f>
        <v>0</v>
      </c>
      <c r="S104" s="42" t="str">
        <f t="shared" si="9"/>
        <v>10.15.00</v>
      </c>
      <c r="T104" s="42" t="str">
        <f t="shared" si="10"/>
        <v>13.30.00</v>
      </c>
      <c r="U104" s="42" t="str">
        <f t="shared" si="11"/>
        <v>18-ago-2020</v>
      </c>
      <c r="V104" s="42">
        <f>MONTH(U104)</f>
        <v>8</v>
      </c>
      <c r="W104" s="42">
        <f>YEAR(U104)</f>
        <v>2020</v>
      </c>
      <c r="X104" s="42">
        <f>DAY(U104)</f>
        <v>18</v>
      </c>
      <c r="Y104" s="25">
        <f>Y103+E104</f>
        <v>721.25</v>
      </c>
    </row>
    <row r="105" spans="1:51" s="2" customFormat="1">
      <c r="A105" s="42" t="s">
        <v>505</v>
      </c>
      <c r="B105" s="42" t="s">
        <v>506</v>
      </c>
      <c r="C105" s="42" t="s">
        <v>53</v>
      </c>
      <c r="D105" s="42">
        <v>38</v>
      </c>
      <c r="E105" s="34">
        <v>-20</v>
      </c>
      <c r="F105" s="4">
        <v>-8.0999999999999996E-3</v>
      </c>
      <c r="G105" s="42">
        <v>0</v>
      </c>
      <c r="H105" s="25">
        <v>0.1</v>
      </c>
      <c r="I105" s="25">
        <v>-20</v>
      </c>
      <c r="J105" s="3">
        <v>10000</v>
      </c>
      <c r="K105" s="7">
        <f>+IF(AND(E105&gt;=0,E104&gt;=0),K104+1,IF(AND(E105&lt;0,E104&lt;0),K104-1,IF(AND(E105&gt;=0,E104&lt;0),1,-1)))</f>
        <v>-1</v>
      </c>
      <c r="L105" s="6">
        <f>+IF(AND(E105&gt;=0,E104&gt;=0),L104+E105,IF(AND(E105&lt;0,E104&lt;0),L104+E105,E105))</f>
        <v>-20</v>
      </c>
      <c r="M105" s="42">
        <v>239</v>
      </c>
      <c r="N105" s="9">
        <f>+IF(E105&gt;0,1,0)</f>
        <v>0</v>
      </c>
      <c r="O105" s="9">
        <f>+IF(E105&lt;0,-1,0)</f>
        <v>-1</v>
      </c>
      <c r="P105" s="9">
        <f>+IF(E105=0,1,0)</f>
        <v>0</v>
      </c>
      <c r="Q105" s="8">
        <f>IF(E105&gt;=0,E105,0)</f>
        <v>0</v>
      </c>
      <c r="R105" s="8">
        <f>IF(E105&lt;0,E105,0)</f>
        <v>-20</v>
      </c>
      <c r="S105" s="42" t="str">
        <f t="shared" si="9"/>
        <v>7.45.00</v>
      </c>
      <c r="T105" s="42" t="str">
        <f t="shared" si="10"/>
        <v>17.15.00</v>
      </c>
      <c r="U105" s="42" t="str">
        <f t="shared" si="11"/>
        <v>19-ago-2020</v>
      </c>
      <c r="V105" s="42">
        <f>MONTH(U105)</f>
        <v>8</v>
      </c>
      <c r="W105" s="42">
        <f>YEAR(U105)</f>
        <v>2020</v>
      </c>
      <c r="X105" s="42">
        <f>DAY(U105)</f>
        <v>19</v>
      </c>
      <c r="Y105" s="25">
        <f>Y104+E105</f>
        <v>701.25</v>
      </c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</row>
    <row r="106" spans="1:51" s="2" customFormat="1">
      <c r="A106" s="42" t="s">
        <v>676</v>
      </c>
      <c r="B106" s="42" t="s">
        <v>677</v>
      </c>
      <c r="C106" s="42" t="s">
        <v>53</v>
      </c>
      <c r="D106" s="42">
        <v>3</v>
      </c>
      <c r="E106" s="34">
        <v>7.5</v>
      </c>
      <c r="F106" s="4">
        <v>7.1000000000000004E-3</v>
      </c>
      <c r="G106" s="42">
        <v>0</v>
      </c>
      <c r="H106" s="25">
        <v>11</v>
      </c>
      <c r="I106" s="25">
        <v>0</v>
      </c>
      <c r="J106" s="3">
        <v>10000</v>
      </c>
      <c r="K106" s="7">
        <f>+IF(AND(E106&gt;=0,E105&gt;=0),K105+1,IF(AND(E106&lt;0,E105&lt;0),K105-1,IF(AND(E106&gt;=0,E105&lt;0),1,-1)))</f>
        <v>1</v>
      </c>
      <c r="L106" s="6">
        <f>+IF(AND(E106&gt;=0,E105&gt;=0),L105+E106,IF(AND(E106&lt;0,E105&lt;0),L105+E106,E106))</f>
        <v>7.5</v>
      </c>
      <c r="M106" s="42">
        <v>350</v>
      </c>
      <c r="N106" s="9">
        <f>+IF(E106&gt;0,1,0)</f>
        <v>1</v>
      </c>
      <c r="O106" s="9">
        <f>+IF(E106&lt;0,-1,0)</f>
        <v>0</v>
      </c>
      <c r="P106" s="9">
        <f>+IF(E106=0,1,0)</f>
        <v>0</v>
      </c>
      <c r="Q106" s="8">
        <f>IF(E106&gt;=0,E106,0)</f>
        <v>7.5</v>
      </c>
      <c r="R106" s="8">
        <f>IF(E106&lt;0,E106,0)</f>
        <v>0</v>
      </c>
      <c r="S106" s="42" t="str">
        <f t="shared" si="9"/>
        <v>15.15.00</v>
      </c>
      <c r="T106" s="42" t="str">
        <f t="shared" si="10"/>
        <v>16.00.00</v>
      </c>
      <c r="U106" s="42" t="str">
        <f t="shared" si="11"/>
        <v>20-ago-2020</v>
      </c>
      <c r="V106" s="42">
        <f>MONTH(U106)</f>
        <v>8</v>
      </c>
      <c r="W106" s="42">
        <f>YEAR(U106)</f>
        <v>2020</v>
      </c>
      <c r="X106" s="42">
        <f>DAY(U106)</f>
        <v>20</v>
      </c>
      <c r="Y106" s="25">
        <f>Y105+E106</f>
        <v>708.75</v>
      </c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</row>
    <row r="107" spans="1:51" s="2" customFormat="1">
      <c r="A107" s="42" t="s">
        <v>674</v>
      </c>
      <c r="B107" s="42" t="s">
        <v>675</v>
      </c>
      <c r="C107" s="42" t="s">
        <v>53</v>
      </c>
      <c r="D107" s="42">
        <v>11</v>
      </c>
      <c r="E107" s="34">
        <v>11.25</v>
      </c>
      <c r="F107" s="4">
        <v>1.0699999999999999E-2</v>
      </c>
      <c r="G107" s="42">
        <v>0</v>
      </c>
      <c r="H107" s="25">
        <v>12.35</v>
      </c>
      <c r="I107" s="25">
        <v>-7.23</v>
      </c>
      <c r="J107" s="3">
        <v>10000</v>
      </c>
      <c r="K107" s="7">
        <f>+IF(AND(E107&gt;=0,E106&gt;=0),K106+1,IF(AND(E107&lt;0,E106&lt;0),K106-1,IF(AND(E107&gt;=0,E106&lt;0),1,-1)))</f>
        <v>2</v>
      </c>
      <c r="L107" s="6">
        <f>+IF(AND(E107&gt;=0,E106&gt;=0),L106+E107,IF(AND(E107&lt;0,E106&lt;0),L106+E107,E107))</f>
        <v>18.75</v>
      </c>
      <c r="M107" s="42">
        <v>349</v>
      </c>
      <c r="N107" s="9">
        <f>+IF(E107&gt;0,1,0)</f>
        <v>1</v>
      </c>
      <c r="O107" s="9">
        <f>+IF(E107&lt;0,-1,0)</f>
        <v>0</v>
      </c>
      <c r="P107" s="9">
        <f>+IF(E107=0,1,0)</f>
        <v>0</v>
      </c>
      <c r="Q107" s="8">
        <f>IF(E107&gt;=0,E107,0)</f>
        <v>11.25</v>
      </c>
      <c r="R107" s="8">
        <f>IF(E107&lt;0,E107,0)</f>
        <v>0</v>
      </c>
      <c r="S107" s="42" t="str">
        <f t="shared" si="9"/>
        <v>15.15.00</v>
      </c>
      <c r="T107" s="42" t="str">
        <f t="shared" si="10"/>
        <v>18.00.00</v>
      </c>
      <c r="U107" s="42" t="str">
        <f t="shared" si="11"/>
        <v>21-ago-2020</v>
      </c>
      <c r="V107" s="42">
        <f>MONTH(U107)</f>
        <v>8</v>
      </c>
      <c r="W107" s="42">
        <f>YEAR(U107)</f>
        <v>2020</v>
      </c>
      <c r="X107" s="42">
        <f>DAY(U107)</f>
        <v>21</v>
      </c>
      <c r="Y107" s="25">
        <f>Y106+E107</f>
        <v>720</v>
      </c>
    </row>
    <row r="108" spans="1:51" s="2" customFormat="1">
      <c r="A108" s="42" t="s">
        <v>286</v>
      </c>
      <c r="B108" s="42" t="s">
        <v>287</v>
      </c>
      <c r="C108" s="42" t="s">
        <v>53</v>
      </c>
      <c r="D108" s="42">
        <v>43</v>
      </c>
      <c r="E108" s="34">
        <v>10</v>
      </c>
      <c r="F108" s="4">
        <v>5.1999999999999998E-3</v>
      </c>
      <c r="G108" s="42">
        <v>0</v>
      </c>
      <c r="H108" s="25">
        <v>10.6</v>
      </c>
      <c r="I108" s="25">
        <v>-2</v>
      </c>
      <c r="J108" s="3">
        <v>10000</v>
      </c>
      <c r="K108" s="7">
        <f>+IF(AND(E108&gt;=0,E107&gt;=0),K107+1,IF(AND(E108&lt;0,E107&lt;0),K107-1,IF(AND(E108&gt;=0,E107&lt;0),1,-1)))</f>
        <v>3</v>
      </c>
      <c r="L108" s="6">
        <f>+IF(AND(E108&gt;=0,E107&gt;=0),L107+E108,IF(AND(E108&lt;0,E107&lt;0),L107+E108,E108))</f>
        <v>28.75</v>
      </c>
      <c r="M108" s="42">
        <v>119</v>
      </c>
      <c r="N108" s="9">
        <f>+IF(E108&gt;0,1,0)</f>
        <v>1</v>
      </c>
      <c r="O108" s="9">
        <f>+IF(E108&lt;0,-1,0)</f>
        <v>0</v>
      </c>
      <c r="P108" s="9">
        <f>+IF(E108=0,1,0)</f>
        <v>0</v>
      </c>
      <c r="Q108" s="8">
        <f>IF(E108&gt;=0,E108,0)</f>
        <v>10</v>
      </c>
      <c r="R108" s="8">
        <f>IF(E108&lt;0,E108,0)</f>
        <v>0</v>
      </c>
      <c r="S108" s="42" t="str">
        <f t="shared" si="9"/>
        <v>21.00.00</v>
      </c>
      <c r="T108" s="42" t="str">
        <f t="shared" si="10"/>
        <v>8.45.00</v>
      </c>
      <c r="U108" s="42" t="str">
        <f t="shared" si="11"/>
        <v>25-ago-2020</v>
      </c>
      <c r="V108" s="42">
        <f>MONTH(U108)</f>
        <v>8</v>
      </c>
      <c r="W108" s="42">
        <f>YEAR(U108)</f>
        <v>2020</v>
      </c>
      <c r="X108" s="42">
        <f>DAY(U108)</f>
        <v>25</v>
      </c>
      <c r="Y108" s="25">
        <f>Y107+E108</f>
        <v>730</v>
      </c>
    </row>
    <row r="109" spans="1:51" s="2" customFormat="1">
      <c r="A109" s="42" t="s">
        <v>503</v>
      </c>
      <c r="B109" s="42" t="s">
        <v>504</v>
      </c>
      <c r="C109" s="42" t="s">
        <v>54</v>
      </c>
      <c r="D109" s="42">
        <v>8</v>
      </c>
      <c r="E109" s="34">
        <v>-20</v>
      </c>
      <c r="F109" s="4">
        <v>-7.9000000000000008E-3</v>
      </c>
      <c r="G109" s="42">
        <v>0</v>
      </c>
      <c r="H109" s="25">
        <v>1.75</v>
      </c>
      <c r="I109" s="25">
        <v>-20</v>
      </c>
      <c r="J109" s="3">
        <v>10000</v>
      </c>
      <c r="K109" s="7">
        <f>+IF(AND(E109&gt;=0,E108&gt;=0),K108+1,IF(AND(E109&lt;0,E108&lt;0),K108-1,IF(AND(E109&gt;=0,E108&lt;0),1,-1)))</f>
        <v>-1</v>
      </c>
      <c r="L109" s="6">
        <f>+IF(AND(E109&gt;=0,E108&gt;=0),L108+E109,IF(AND(E109&lt;0,E108&lt;0),L108+E109,E109))</f>
        <v>-20</v>
      </c>
      <c r="M109" s="42">
        <v>238</v>
      </c>
      <c r="N109" s="9">
        <f>+IF(E109&gt;0,1,0)</f>
        <v>0</v>
      </c>
      <c r="O109" s="9">
        <f>+IF(E109&lt;0,-1,0)</f>
        <v>-1</v>
      </c>
      <c r="P109" s="9">
        <f>+IF(E109=0,1,0)</f>
        <v>0</v>
      </c>
      <c r="Q109" s="8">
        <f>IF(E109&gt;=0,E109,0)</f>
        <v>0</v>
      </c>
      <c r="R109" s="8">
        <f>IF(E109&lt;0,E109,0)</f>
        <v>-20</v>
      </c>
      <c r="S109" s="42" t="str">
        <f t="shared" si="9"/>
        <v>14.30.00</v>
      </c>
      <c r="T109" s="42" t="str">
        <f t="shared" si="10"/>
        <v>16.30.00</v>
      </c>
      <c r="U109" s="42" t="str">
        <f t="shared" si="11"/>
        <v>25-ago-2020</v>
      </c>
      <c r="V109" s="42">
        <f>MONTH(U109)</f>
        <v>8</v>
      </c>
      <c r="W109" s="42">
        <f>YEAR(U109)</f>
        <v>2020</v>
      </c>
      <c r="X109" s="42">
        <f>DAY(U109)</f>
        <v>25</v>
      </c>
      <c r="Y109" s="25">
        <f>Y108+E109</f>
        <v>710</v>
      </c>
    </row>
    <row r="110" spans="1:51" s="2" customFormat="1">
      <c r="A110" s="42" t="s">
        <v>284</v>
      </c>
      <c r="B110" s="42" t="s">
        <v>285</v>
      </c>
      <c r="C110" s="42" t="s">
        <v>54</v>
      </c>
      <c r="D110" s="42">
        <v>46</v>
      </c>
      <c r="E110" s="34">
        <v>15</v>
      </c>
      <c r="F110" s="4">
        <v>7.7000000000000002E-3</v>
      </c>
      <c r="G110" s="42">
        <v>0</v>
      </c>
      <c r="H110" s="25">
        <v>26.5</v>
      </c>
      <c r="I110" s="25">
        <v>-8</v>
      </c>
      <c r="J110" s="3">
        <v>10000</v>
      </c>
      <c r="K110" s="7">
        <f>+IF(AND(E110&gt;=0,E109&gt;=0),K109+1,IF(AND(E110&lt;0,E109&lt;0),K109-1,IF(AND(E110&gt;=0,E109&lt;0),1,-1)))</f>
        <v>1</v>
      </c>
      <c r="L110" s="6">
        <f>+IF(AND(E110&gt;=0,E109&gt;=0),L109+E110,IF(AND(E110&lt;0,E109&lt;0),L109+E110,E110))</f>
        <v>15</v>
      </c>
      <c r="M110" s="42">
        <v>118</v>
      </c>
      <c r="N110" s="9">
        <f>+IF(E110&gt;0,1,0)</f>
        <v>1</v>
      </c>
      <c r="O110" s="9">
        <f>+IF(E110&lt;0,-1,0)</f>
        <v>0</v>
      </c>
      <c r="P110" s="9">
        <f>+IF(E110=0,1,0)</f>
        <v>0</v>
      </c>
      <c r="Q110" s="8">
        <f>IF(E110&gt;=0,E110,0)</f>
        <v>15</v>
      </c>
      <c r="R110" s="8">
        <f>IF(E110&lt;0,E110,0)</f>
        <v>0</v>
      </c>
      <c r="S110" s="42" t="str">
        <f t="shared" si="9"/>
        <v>4.00.00</v>
      </c>
      <c r="T110" s="42" t="str">
        <f t="shared" si="10"/>
        <v>15.30.00</v>
      </c>
      <c r="U110" s="42" t="str">
        <f t="shared" si="11"/>
        <v>27-ago-2020</v>
      </c>
      <c r="V110" s="42">
        <f>MONTH(U110)</f>
        <v>8</v>
      </c>
      <c r="W110" s="42">
        <f>YEAR(U110)</f>
        <v>2020</v>
      </c>
      <c r="X110" s="42">
        <f>DAY(U110)</f>
        <v>27</v>
      </c>
      <c r="Y110" s="25">
        <f>Y109+E110</f>
        <v>725</v>
      </c>
    </row>
    <row r="111" spans="1:51" s="2" customFormat="1">
      <c r="A111" s="42" t="s">
        <v>718</v>
      </c>
      <c r="B111" s="42" t="s">
        <v>719</v>
      </c>
      <c r="C111" s="42" t="s">
        <v>54</v>
      </c>
      <c r="D111" s="61">
        <v>2243</v>
      </c>
      <c r="E111" s="34">
        <v>-15</v>
      </c>
      <c r="F111" s="4">
        <v>-0.25679999999999997</v>
      </c>
      <c r="G111" s="42">
        <v>0</v>
      </c>
      <c r="H111" s="25">
        <v>5.8</v>
      </c>
      <c r="I111" s="25">
        <v>-15</v>
      </c>
      <c r="J111" s="3">
        <v>10000</v>
      </c>
      <c r="K111" s="7">
        <f>+IF(AND(E111&gt;=0,E110&gt;=0),K110+1,IF(AND(E111&lt;0,E110&lt;0),K110-1,IF(AND(E111&gt;=0,E110&lt;0),1,-1)))</f>
        <v>-1</v>
      </c>
      <c r="L111" s="6">
        <f>+IF(AND(E111&gt;=0,E110&gt;=0),L110+E111,IF(AND(E111&lt;0,E110&lt;0),L110+E111,E111))</f>
        <v>-15</v>
      </c>
      <c r="M111" s="42">
        <v>372</v>
      </c>
      <c r="N111" s="9">
        <f>+IF(E111&gt;0,1,0)</f>
        <v>0</v>
      </c>
      <c r="O111" s="9">
        <f>+IF(E111&lt;0,-1,0)</f>
        <v>-1</v>
      </c>
      <c r="P111" s="9">
        <f>+IF(E111=0,1,0)</f>
        <v>0</v>
      </c>
      <c r="Q111" s="8">
        <f>IF(E111&gt;=0,E111,0)</f>
        <v>0</v>
      </c>
      <c r="R111" s="8">
        <f>IF(E111&lt;0,E111,0)</f>
        <v>-15</v>
      </c>
      <c r="S111" s="42" t="str">
        <f t="shared" si="9"/>
        <v>15.15.00</v>
      </c>
      <c r="T111" s="42" t="str">
        <f t="shared" si="10"/>
        <v>16.15.00</v>
      </c>
      <c r="U111" s="42" t="str">
        <f t="shared" si="11"/>
        <v>27-ago-2020</v>
      </c>
      <c r="V111" s="42">
        <f>MONTH(U111)</f>
        <v>8</v>
      </c>
      <c r="W111" s="42">
        <f>YEAR(U111)</f>
        <v>2020</v>
      </c>
      <c r="X111" s="42">
        <f>DAY(U111)</f>
        <v>27</v>
      </c>
      <c r="Y111" s="25">
        <f>Y110+E111</f>
        <v>710</v>
      </c>
    </row>
    <row r="112" spans="1:51" s="2" customFormat="1">
      <c r="A112" s="42" t="s">
        <v>618</v>
      </c>
      <c r="B112" s="42" t="s">
        <v>619</v>
      </c>
      <c r="C112" s="42" t="s">
        <v>53</v>
      </c>
      <c r="D112" s="42">
        <v>7</v>
      </c>
      <c r="E112" s="34">
        <v>-20</v>
      </c>
      <c r="F112" s="4">
        <v>-6.1000000000000004E-3</v>
      </c>
      <c r="G112" s="42">
        <v>0</v>
      </c>
      <c r="H112" s="25">
        <v>0</v>
      </c>
      <c r="I112" s="25">
        <v>-20</v>
      </c>
      <c r="J112" s="3">
        <v>10000</v>
      </c>
      <c r="K112" s="7">
        <f>+IF(AND(E112&gt;=0,E111&gt;=0),K111+1,IF(AND(E112&lt;0,E111&lt;0),K111-1,IF(AND(E112&gt;=0,E111&lt;0),1,-1)))</f>
        <v>-2</v>
      </c>
      <c r="L112" s="6">
        <f>+IF(AND(E112&gt;=0,E111&gt;=0),L111+E112,IF(AND(E112&lt;0,E111&lt;0),L111+E112,E112))</f>
        <v>-35</v>
      </c>
      <c r="M112" s="42">
        <v>312</v>
      </c>
      <c r="N112" s="9">
        <f>+IF(E112&gt;0,1,0)</f>
        <v>0</v>
      </c>
      <c r="O112" s="9">
        <f>+IF(E112&lt;0,-1,0)</f>
        <v>-1</v>
      </c>
      <c r="P112" s="9">
        <f>+IF(E112=0,1,0)</f>
        <v>0</v>
      </c>
      <c r="Q112" s="8">
        <f>IF(E112&gt;=0,E112,0)</f>
        <v>0</v>
      </c>
      <c r="R112" s="8">
        <f>IF(E112&lt;0,E112,0)</f>
        <v>-20</v>
      </c>
      <c r="S112" s="42" t="str">
        <f t="shared" si="9"/>
        <v>17.30.00</v>
      </c>
      <c r="T112" s="42" t="str">
        <f t="shared" si="10"/>
        <v>19.15.00</v>
      </c>
      <c r="U112" s="42" t="str">
        <f t="shared" si="11"/>
        <v>31-ago-2020</v>
      </c>
      <c r="V112" s="42">
        <f>MONTH(U112)</f>
        <v>8</v>
      </c>
      <c r="W112" s="42">
        <f>YEAR(U112)</f>
        <v>2020</v>
      </c>
      <c r="X112" s="42">
        <f>DAY(U112)</f>
        <v>31</v>
      </c>
      <c r="Y112" s="25">
        <f>Y111+E112</f>
        <v>690</v>
      </c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</row>
    <row r="113" spans="1:51" s="2" customFormat="1">
      <c r="A113" s="42" t="s">
        <v>216</v>
      </c>
      <c r="B113" s="42" t="s">
        <v>217</v>
      </c>
      <c r="C113" s="42" t="s">
        <v>53</v>
      </c>
      <c r="D113" s="42">
        <v>6</v>
      </c>
      <c r="E113" s="34">
        <v>-20</v>
      </c>
      <c r="F113" s="4">
        <v>-3.5000000000000001E-3</v>
      </c>
      <c r="G113" s="42">
        <v>0</v>
      </c>
      <c r="H113" s="25">
        <v>0</v>
      </c>
      <c r="I113" s="25">
        <v>-20</v>
      </c>
      <c r="J113" s="3">
        <v>10000</v>
      </c>
      <c r="K113" s="7">
        <f>+IF(AND(E113&gt;=0,E112&gt;=0),K112+1,IF(AND(E113&lt;0,E112&lt;0),K112-1,IF(AND(E113&gt;=0,E112&lt;0),1,-1)))</f>
        <v>-3</v>
      </c>
      <c r="L113" s="6">
        <f>+IF(AND(E113&gt;=0,E112&gt;=0),L112+E113,IF(AND(E113&lt;0,E112&lt;0),L112+E113,E113))</f>
        <v>-55</v>
      </c>
      <c r="M113" s="42">
        <v>83</v>
      </c>
      <c r="N113" s="9">
        <f>+IF(E113&gt;0,1,0)</f>
        <v>0</v>
      </c>
      <c r="O113" s="9">
        <f>+IF(E113&lt;0,-1,0)</f>
        <v>-1</v>
      </c>
      <c r="P113" s="9">
        <f>+IF(E113=0,1,0)</f>
        <v>0</v>
      </c>
      <c r="Q113" s="8">
        <f>IF(E113&gt;=0,E113,0)</f>
        <v>0</v>
      </c>
      <c r="R113" s="8">
        <f>IF(E113&lt;0,E113,0)</f>
        <v>-20</v>
      </c>
      <c r="S113" s="42" t="str">
        <f t="shared" si="9"/>
        <v>0.15.00</v>
      </c>
      <c r="T113" s="42" t="str">
        <f t="shared" si="10"/>
        <v>1.45.00</v>
      </c>
      <c r="U113" s="42" t="str">
        <f t="shared" si="11"/>
        <v xml:space="preserve">1-set-2020 </v>
      </c>
      <c r="V113" s="42">
        <f>MONTH(U113)</f>
        <v>9</v>
      </c>
      <c r="W113" s="42">
        <f>YEAR(U113)</f>
        <v>2020</v>
      </c>
      <c r="X113" s="42">
        <f>DAY(U113)</f>
        <v>1</v>
      </c>
      <c r="Y113" s="25">
        <f>Y112+E113</f>
        <v>670</v>
      </c>
    </row>
    <row r="114" spans="1:51" s="2" customFormat="1">
      <c r="A114" s="42" t="s">
        <v>160</v>
      </c>
      <c r="B114" s="42" t="s">
        <v>161</v>
      </c>
      <c r="C114" s="42" t="s">
        <v>54</v>
      </c>
      <c r="D114" s="42">
        <v>2</v>
      </c>
      <c r="E114" s="34">
        <v>10</v>
      </c>
      <c r="F114" s="4">
        <v>2.8E-3</v>
      </c>
      <c r="G114" s="42">
        <v>0</v>
      </c>
      <c r="H114" s="25">
        <v>11.96</v>
      </c>
      <c r="I114" s="25">
        <v>0</v>
      </c>
      <c r="J114" s="3">
        <v>10000</v>
      </c>
      <c r="K114" s="7">
        <f>+IF(AND(E114&gt;=0,E113&gt;=0),K113+1,IF(AND(E114&lt;0,E113&lt;0),K113-1,IF(AND(E114&gt;=0,E113&lt;0),1,-1)))</f>
        <v>1</v>
      </c>
      <c r="L114" s="6">
        <f>+IF(AND(E114&gt;=0,E113&gt;=0),L113+E114,IF(AND(E114&lt;0,E113&lt;0),L113+E114,E114))</f>
        <v>10</v>
      </c>
      <c r="M114" s="42">
        <v>53</v>
      </c>
      <c r="N114" s="9">
        <f>+IF(E114&gt;0,1,0)</f>
        <v>1</v>
      </c>
      <c r="O114" s="9">
        <f>+IF(E114&lt;0,-1,0)</f>
        <v>0</v>
      </c>
      <c r="P114" s="9">
        <f>+IF(E114=0,1,0)</f>
        <v>0</v>
      </c>
      <c r="Q114" s="8">
        <f>IF(E114&gt;=0,E114,0)</f>
        <v>10</v>
      </c>
      <c r="R114" s="8">
        <f>IF(E114&lt;0,E114,0)</f>
        <v>0</v>
      </c>
      <c r="S114" s="42" t="str">
        <f t="shared" si="9"/>
        <v>16.00.00</v>
      </c>
      <c r="T114" s="42" t="str">
        <f t="shared" si="10"/>
        <v>16.30.00</v>
      </c>
      <c r="U114" s="42" t="str">
        <f t="shared" si="11"/>
        <v xml:space="preserve">2-set-2020 </v>
      </c>
      <c r="V114" s="42">
        <f>MONTH(U114)</f>
        <v>9</v>
      </c>
      <c r="W114" s="42">
        <f>YEAR(U114)</f>
        <v>2020</v>
      </c>
      <c r="X114" s="42">
        <f>DAY(U114)</f>
        <v>2</v>
      </c>
      <c r="Y114" s="25">
        <f>Y113+E114</f>
        <v>680</v>
      </c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</row>
    <row r="115" spans="1:51" s="2" customFormat="1">
      <c r="A115" s="42" t="s">
        <v>160</v>
      </c>
      <c r="B115" s="42" t="s">
        <v>161</v>
      </c>
      <c r="C115" s="42" t="s">
        <v>54</v>
      </c>
      <c r="D115" s="42">
        <v>2</v>
      </c>
      <c r="E115" s="34">
        <v>10</v>
      </c>
      <c r="F115" s="4">
        <v>1.6999999999999999E-3</v>
      </c>
      <c r="G115" s="42">
        <v>0</v>
      </c>
      <c r="H115" s="25">
        <v>10</v>
      </c>
      <c r="I115" s="25">
        <v>-1.1000000000000001</v>
      </c>
      <c r="J115" s="3">
        <v>10000</v>
      </c>
      <c r="K115" s="7">
        <f>+IF(AND(E115&gt;=0,E114&gt;=0),K114+1,IF(AND(E115&lt;0,E114&lt;0),K114-1,IF(AND(E115&gt;=0,E114&lt;0),1,-1)))</f>
        <v>2</v>
      </c>
      <c r="L115" s="6">
        <f>+IF(AND(E115&gt;=0,E114&gt;=0),L114+E115,IF(AND(E115&lt;0,E114&lt;0),L114+E115,E115))</f>
        <v>20</v>
      </c>
      <c r="M115" s="42">
        <v>82</v>
      </c>
      <c r="N115" s="9">
        <f>+IF(E115&gt;0,1,0)</f>
        <v>1</v>
      </c>
      <c r="O115" s="9">
        <f>+IF(E115&lt;0,-1,0)</f>
        <v>0</v>
      </c>
      <c r="P115" s="9">
        <f>+IF(E115=0,1,0)</f>
        <v>0</v>
      </c>
      <c r="Q115" s="8">
        <f>IF(E115&gt;=0,E115,0)</f>
        <v>10</v>
      </c>
      <c r="R115" s="8">
        <f>IF(E115&lt;0,E115,0)</f>
        <v>0</v>
      </c>
      <c r="S115" s="42" t="str">
        <f t="shared" si="9"/>
        <v>16.00.00</v>
      </c>
      <c r="T115" s="42" t="str">
        <f t="shared" si="10"/>
        <v>16.30.00</v>
      </c>
      <c r="U115" s="42" t="str">
        <f t="shared" si="11"/>
        <v xml:space="preserve">2-set-2020 </v>
      </c>
      <c r="V115" s="42">
        <f>MONTH(U115)</f>
        <v>9</v>
      </c>
      <c r="W115" s="42">
        <f>YEAR(U115)</f>
        <v>2020</v>
      </c>
      <c r="X115" s="42">
        <f>DAY(U115)</f>
        <v>2</v>
      </c>
      <c r="Y115" s="25">
        <f>Y114+E115</f>
        <v>690</v>
      </c>
    </row>
    <row r="116" spans="1:51" s="2" customFormat="1">
      <c r="A116" s="42" t="s">
        <v>282</v>
      </c>
      <c r="B116" s="42" t="s">
        <v>283</v>
      </c>
      <c r="C116" s="42" t="s">
        <v>53</v>
      </c>
      <c r="D116" s="42">
        <v>5</v>
      </c>
      <c r="E116" s="36">
        <v>15</v>
      </c>
      <c r="F116" s="4">
        <v>7.6E-3</v>
      </c>
      <c r="G116" s="42">
        <v>0</v>
      </c>
      <c r="H116" s="25">
        <v>15.8</v>
      </c>
      <c r="I116" s="25">
        <v>0</v>
      </c>
      <c r="J116" s="3">
        <v>10000</v>
      </c>
      <c r="K116" s="7">
        <f>+IF(AND(E116&gt;=0,E115&gt;=0),K115+1,IF(AND(E116&lt;0,E115&lt;0),K115-1,IF(AND(E116&gt;=0,E115&lt;0),1,-1)))</f>
        <v>3</v>
      </c>
      <c r="L116" s="6">
        <f>+IF(AND(E116&gt;=0,E115&gt;=0),L115+E116,IF(AND(E116&lt;0,E115&lt;0),L115+E116,E116))</f>
        <v>35</v>
      </c>
      <c r="M116" s="42">
        <v>117</v>
      </c>
      <c r="N116" s="9">
        <f>+IF(E116&gt;0,1,0)</f>
        <v>1</v>
      </c>
      <c r="O116" s="9">
        <f>+IF(E116&lt;0,-1,0)</f>
        <v>0</v>
      </c>
      <c r="P116" s="9">
        <f>+IF(E116=0,1,0)</f>
        <v>0</v>
      </c>
      <c r="Q116" s="8">
        <f>IF(E116&gt;=0,E116,0)</f>
        <v>15</v>
      </c>
      <c r="R116" s="8">
        <f>IF(E116&lt;0,E116,0)</f>
        <v>0</v>
      </c>
      <c r="S116" s="42" t="str">
        <f t="shared" si="9"/>
        <v>14.30.00</v>
      </c>
      <c r="T116" s="42" t="str">
        <f t="shared" si="10"/>
        <v>15.45.00</v>
      </c>
      <c r="U116" s="42" t="str">
        <f t="shared" si="11"/>
        <v xml:space="preserve">2-set-2020 </v>
      </c>
      <c r="V116" s="42">
        <f>MONTH(U116)</f>
        <v>9</v>
      </c>
      <c r="W116" s="42">
        <f>YEAR(U116)</f>
        <v>2020</v>
      </c>
      <c r="X116" s="42">
        <f>DAY(U116)</f>
        <v>2</v>
      </c>
      <c r="Y116" s="25">
        <f>Y115+E116</f>
        <v>705</v>
      </c>
    </row>
    <row r="117" spans="1:51" s="2" customFormat="1">
      <c r="A117" s="42" t="s">
        <v>356</v>
      </c>
      <c r="B117" s="42" t="s">
        <v>357</v>
      </c>
      <c r="C117" s="42" t="s">
        <v>54</v>
      </c>
      <c r="D117" s="42">
        <v>26</v>
      </c>
      <c r="E117" s="38">
        <v>10</v>
      </c>
      <c r="F117" s="4">
        <v>3.3999999999999998E-3</v>
      </c>
      <c r="G117" s="42">
        <v>0</v>
      </c>
      <c r="H117" s="25">
        <v>10.4</v>
      </c>
      <c r="I117" s="25">
        <v>-9.9</v>
      </c>
      <c r="J117" s="3">
        <v>10000</v>
      </c>
      <c r="K117" s="7">
        <f>+IF(AND(E117&gt;=0,E116&gt;=0),K116+1,IF(AND(E117&lt;0,E116&lt;0),K116-1,IF(AND(E117&gt;=0,E116&lt;0),1,-1)))</f>
        <v>4</v>
      </c>
      <c r="L117" s="6">
        <f>+IF(AND(E117&gt;=0,E116&gt;=0),L116+E117,IF(AND(E117&lt;0,E116&lt;0),L116+E117,E117))</f>
        <v>45</v>
      </c>
      <c r="M117" s="42">
        <v>154</v>
      </c>
      <c r="N117" s="9">
        <f>+IF(E117&gt;0,1,0)</f>
        <v>1</v>
      </c>
      <c r="O117" s="9">
        <f>+IF(E117&lt;0,-1,0)</f>
        <v>0</v>
      </c>
      <c r="P117" s="9">
        <f>+IF(E117=0,1,0)</f>
        <v>0</v>
      </c>
      <c r="Q117" s="8">
        <f>IF(E117&gt;=0,E117,0)</f>
        <v>10</v>
      </c>
      <c r="R117" s="8">
        <f>IF(E117&lt;0,E117,0)</f>
        <v>0</v>
      </c>
      <c r="S117" s="42" t="str">
        <f t="shared" si="9"/>
        <v>4.00.00</v>
      </c>
      <c r="T117" s="42" t="str">
        <f t="shared" si="10"/>
        <v>10.30.00</v>
      </c>
      <c r="U117" s="42" t="str">
        <f t="shared" si="11"/>
        <v xml:space="preserve">3-set-2020 </v>
      </c>
      <c r="V117" s="42">
        <f>MONTH(U117)</f>
        <v>9</v>
      </c>
      <c r="W117" s="42">
        <f>YEAR(U117)</f>
        <v>2020</v>
      </c>
      <c r="X117" s="42">
        <f>DAY(U117)</f>
        <v>3</v>
      </c>
      <c r="Y117" s="25">
        <f>Y116+E117</f>
        <v>715</v>
      </c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</row>
    <row r="118" spans="1:51" s="2" customFormat="1">
      <c r="A118" s="42" t="s">
        <v>356</v>
      </c>
      <c r="B118" s="42" t="s">
        <v>502</v>
      </c>
      <c r="C118" s="42" t="s">
        <v>54</v>
      </c>
      <c r="D118" s="42">
        <v>23</v>
      </c>
      <c r="E118" s="36">
        <v>20</v>
      </c>
      <c r="F118" s="4">
        <v>7.9000000000000008E-3</v>
      </c>
      <c r="G118" s="42">
        <v>0</v>
      </c>
      <c r="H118" s="25">
        <v>23.8</v>
      </c>
      <c r="I118" s="25">
        <v>-9.85</v>
      </c>
      <c r="J118" s="3">
        <v>10000</v>
      </c>
      <c r="K118" s="7">
        <f>+IF(AND(E118&gt;=0,E117&gt;=0),K117+1,IF(AND(E118&lt;0,E117&lt;0),K117-1,IF(AND(E118&gt;=0,E117&lt;0),1,-1)))</f>
        <v>5</v>
      </c>
      <c r="L118" s="6">
        <f>+IF(AND(E118&gt;=0,E117&gt;=0),L117+E118,IF(AND(E118&lt;0,E117&lt;0),L117+E118,E118))</f>
        <v>65</v>
      </c>
      <c r="M118" s="42">
        <v>237</v>
      </c>
      <c r="N118" s="9">
        <f>+IF(E118&gt;0,1,0)</f>
        <v>1</v>
      </c>
      <c r="O118" s="9">
        <f>+IF(E118&lt;0,-1,0)</f>
        <v>0</v>
      </c>
      <c r="P118" s="9">
        <f>+IF(E118=0,1,0)</f>
        <v>0</v>
      </c>
      <c r="Q118" s="8">
        <f>IF(E118&gt;=0,E118,0)</f>
        <v>20</v>
      </c>
      <c r="R118" s="8">
        <f>IF(E118&lt;0,E118,0)</f>
        <v>0</v>
      </c>
      <c r="S118" s="42" t="str">
        <f t="shared" si="9"/>
        <v>4.00.00</v>
      </c>
      <c r="T118" s="42" t="str">
        <f t="shared" si="10"/>
        <v>9.45.00</v>
      </c>
      <c r="U118" s="42" t="str">
        <f t="shared" si="11"/>
        <v xml:space="preserve">3-set-2020 </v>
      </c>
      <c r="V118" s="42">
        <f>MONTH(U118)</f>
        <v>9</v>
      </c>
      <c r="W118" s="42">
        <f>YEAR(U118)</f>
        <v>2020</v>
      </c>
      <c r="X118" s="42">
        <f>DAY(U118)</f>
        <v>3</v>
      </c>
      <c r="Y118" s="25">
        <f>Y117+E118</f>
        <v>735</v>
      </c>
    </row>
    <row r="119" spans="1:51" s="2" customFormat="1">
      <c r="A119" s="42" t="s">
        <v>672</v>
      </c>
      <c r="B119" s="42" t="s">
        <v>673</v>
      </c>
      <c r="C119" s="42" t="s">
        <v>53</v>
      </c>
      <c r="D119" s="42">
        <v>86</v>
      </c>
      <c r="E119" s="36">
        <v>15</v>
      </c>
      <c r="F119" s="4">
        <v>1.5299999999999999E-2</v>
      </c>
      <c r="G119" s="42">
        <v>0</v>
      </c>
      <c r="H119" s="25">
        <v>17.7</v>
      </c>
      <c r="I119" s="25">
        <v>-9.6999999999999993</v>
      </c>
      <c r="J119" s="3">
        <v>10000</v>
      </c>
      <c r="K119" s="7">
        <f>+IF(AND(E119&gt;=0,E118&gt;=0),K118+1,IF(AND(E119&lt;0,E118&lt;0),K118-1,IF(AND(E119&gt;=0,E118&lt;0),1,-1)))</f>
        <v>6</v>
      </c>
      <c r="L119" s="6">
        <f>+IF(AND(E119&gt;=0,E118&gt;=0),L118+E119,IF(AND(E119&lt;0,E118&lt;0),L118+E119,E119))</f>
        <v>80</v>
      </c>
      <c r="M119" s="42">
        <v>348</v>
      </c>
      <c r="N119" s="9">
        <f>+IF(E119&gt;0,1,0)</f>
        <v>1</v>
      </c>
      <c r="O119" s="9">
        <f>+IF(E119&lt;0,-1,0)</f>
        <v>0</v>
      </c>
      <c r="P119" s="9">
        <f>+IF(E119=0,1,0)</f>
        <v>0</v>
      </c>
      <c r="Q119" s="8">
        <f>IF(E119&gt;=0,E119,0)</f>
        <v>15</v>
      </c>
      <c r="R119" s="8">
        <f>IF(E119&lt;0,E119,0)</f>
        <v>0</v>
      </c>
      <c r="S119" s="42" t="str">
        <f t="shared" si="9"/>
        <v>8.15.00</v>
      </c>
      <c r="T119" s="42" t="str">
        <f t="shared" si="10"/>
        <v>10.45.00</v>
      </c>
      <c r="U119" s="42" t="str">
        <f t="shared" si="11"/>
        <v xml:space="preserve">7-set-2020 </v>
      </c>
      <c r="V119" s="42">
        <f>MONTH(U119)</f>
        <v>9</v>
      </c>
      <c r="W119" s="42">
        <f>YEAR(U119)</f>
        <v>2020</v>
      </c>
      <c r="X119" s="42">
        <f>DAY(U119)</f>
        <v>7</v>
      </c>
      <c r="Y119" s="25">
        <f>Y118+E119</f>
        <v>750</v>
      </c>
    </row>
    <row r="120" spans="1:51" s="2" customFormat="1">
      <c r="A120" s="42" t="s">
        <v>280</v>
      </c>
      <c r="B120" s="42" t="s">
        <v>281</v>
      </c>
      <c r="C120" s="42" t="s">
        <v>53</v>
      </c>
      <c r="D120" s="42">
        <v>17</v>
      </c>
      <c r="E120" s="34">
        <v>15</v>
      </c>
      <c r="F120" s="4">
        <v>7.7999999999999996E-3</v>
      </c>
      <c r="G120" s="42">
        <v>0</v>
      </c>
      <c r="H120" s="25">
        <v>19.7</v>
      </c>
      <c r="I120" s="25">
        <v>-0.9</v>
      </c>
      <c r="J120" s="3">
        <v>10000</v>
      </c>
      <c r="K120" s="7">
        <f>+IF(AND(E120&gt;=0,E119&gt;=0),K119+1,IF(AND(E120&lt;0,E119&lt;0),K119-1,IF(AND(E120&gt;=0,E119&lt;0),1,-1)))</f>
        <v>7</v>
      </c>
      <c r="L120" s="6">
        <f>+IF(AND(E120&gt;=0,E119&gt;=0),L119+E120,IF(AND(E120&lt;0,E119&lt;0),L119+E120,E120))</f>
        <v>95</v>
      </c>
      <c r="M120" s="42">
        <v>116</v>
      </c>
      <c r="N120" s="9">
        <f>+IF(E120&gt;0,1,0)</f>
        <v>1</v>
      </c>
      <c r="O120" s="9">
        <f>+IF(E120&lt;0,-1,0)</f>
        <v>0</v>
      </c>
      <c r="P120" s="9">
        <f>+IF(E120=0,1,0)</f>
        <v>0</v>
      </c>
      <c r="Q120" s="8">
        <f>IF(E120&gt;=0,E120,0)</f>
        <v>15</v>
      </c>
      <c r="R120" s="8">
        <f>IF(E120&lt;0,E120,0)</f>
        <v>0</v>
      </c>
      <c r="S120" s="42" t="str">
        <f t="shared" si="9"/>
        <v>8.00.00</v>
      </c>
      <c r="T120" s="42" t="str">
        <f t="shared" si="10"/>
        <v>12.15.00</v>
      </c>
      <c r="U120" s="42" t="str">
        <f t="shared" si="11"/>
        <v xml:space="preserve">8-set-2020 </v>
      </c>
      <c r="V120" s="42">
        <f>MONTH(U120)</f>
        <v>9</v>
      </c>
      <c r="W120" s="42">
        <f>YEAR(U120)</f>
        <v>2020</v>
      </c>
      <c r="X120" s="42">
        <f>DAY(U120)</f>
        <v>8</v>
      </c>
      <c r="Y120" s="25">
        <f>Y119+E120</f>
        <v>765</v>
      </c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</row>
    <row r="121" spans="1:51" s="2" customFormat="1">
      <c r="A121" s="42" t="s">
        <v>670</v>
      </c>
      <c r="B121" s="42" t="s">
        <v>671</v>
      </c>
      <c r="C121" s="42" t="s">
        <v>53</v>
      </c>
      <c r="D121" s="42">
        <v>7</v>
      </c>
      <c r="E121" s="34">
        <v>11.25</v>
      </c>
      <c r="F121" s="4">
        <v>1.21E-2</v>
      </c>
      <c r="G121" s="42">
        <v>0</v>
      </c>
      <c r="H121" s="25">
        <v>19.600000000000001</v>
      </c>
      <c r="I121" s="25">
        <v>-0.9</v>
      </c>
      <c r="J121" s="3">
        <v>10000</v>
      </c>
      <c r="K121" s="7">
        <f>+IF(AND(E121&gt;=0,E120&gt;=0),K120+1,IF(AND(E121&lt;0,E120&lt;0),K120-1,IF(AND(E121&gt;=0,E120&lt;0),1,-1)))</f>
        <v>8</v>
      </c>
      <c r="L121" s="6">
        <f>+IF(AND(E121&gt;=0,E120&gt;=0),L120+E121,IF(AND(E121&lt;0,E120&lt;0),L120+E121,E121))</f>
        <v>106.25</v>
      </c>
      <c r="M121" s="42">
        <v>347</v>
      </c>
      <c r="N121" s="9">
        <f>+IF(E121&gt;0,1,0)</f>
        <v>1</v>
      </c>
      <c r="O121" s="9">
        <f>+IF(E121&lt;0,-1,0)</f>
        <v>0</v>
      </c>
      <c r="P121" s="9">
        <f>+IF(E121=0,1,0)</f>
        <v>0</v>
      </c>
      <c r="Q121" s="8">
        <f>IF(E121&gt;=0,E121,0)</f>
        <v>11.25</v>
      </c>
      <c r="R121" s="8">
        <f>IF(E121&lt;0,E121,0)</f>
        <v>0</v>
      </c>
      <c r="S121" s="42" t="str">
        <f t="shared" si="9"/>
        <v>15.15.00</v>
      </c>
      <c r="T121" s="42" t="str">
        <f t="shared" si="10"/>
        <v>17.00.00</v>
      </c>
      <c r="U121" s="42" t="str">
        <f t="shared" si="11"/>
        <v xml:space="preserve">8-set-2020 </v>
      </c>
      <c r="V121" s="42">
        <f>MONTH(U121)</f>
        <v>9</v>
      </c>
      <c r="W121" s="42">
        <f>YEAR(U121)</f>
        <v>2020</v>
      </c>
      <c r="X121" s="42">
        <f>DAY(U121)</f>
        <v>8</v>
      </c>
      <c r="Y121" s="25">
        <f>Y120+E121</f>
        <v>776.25</v>
      </c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</row>
    <row r="122" spans="1:51" s="2" customFormat="1">
      <c r="A122" s="42" t="s">
        <v>158</v>
      </c>
      <c r="B122" s="42" t="s">
        <v>159</v>
      </c>
      <c r="C122" s="42" t="s">
        <v>54</v>
      </c>
      <c r="D122" s="42">
        <v>1</v>
      </c>
      <c r="E122" s="34">
        <v>10</v>
      </c>
      <c r="F122" s="4">
        <v>3.0000000000000001E-3</v>
      </c>
      <c r="G122" s="42">
        <v>0</v>
      </c>
      <c r="H122" s="25">
        <v>12.75</v>
      </c>
      <c r="I122" s="25">
        <v>0</v>
      </c>
      <c r="J122" s="3">
        <v>10000</v>
      </c>
      <c r="K122" s="7">
        <f>+IF(AND(E122&gt;=0,E121&gt;=0),K121+1,IF(AND(E122&lt;0,E121&lt;0),K121-1,IF(AND(E122&gt;=0,E121&lt;0),1,-1)))</f>
        <v>9</v>
      </c>
      <c r="L122" s="6">
        <f>+IF(AND(E122&gt;=0,E121&gt;=0),L121+E122,IF(AND(E122&lt;0,E121&lt;0),L121+E122,E122))</f>
        <v>116.25</v>
      </c>
      <c r="M122" s="42">
        <v>52</v>
      </c>
      <c r="N122" s="9">
        <f>+IF(E122&gt;0,1,0)</f>
        <v>1</v>
      </c>
      <c r="O122" s="9">
        <f>+IF(E122&lt;0,-1,0)</f>
        <v>0</v>
      </c>
      <c r="P122" s="9">
        <f>+IF(E122=0,1,0)</f>
        <v>0</v>
      </c>
      <c r="Q122" s="8">
        <f>IF(E122&gt;=0,E122,0)</f>
        <v>10</v>
      </c>
      <c r="R122" s="8">
        <f>IF(E122&lt;0,E122,0)</f>
        <v>0</v>
      </c>
      <c r="S122" s="42" t="str">
        <f t="shared" si="9"/>
        <v>17.00.00</v>
      </c>
      <c r="T122" s="42" t="str">
        <f t="shared" si="10"/>
        <v>17.15.00</v>
      </c>
      <c r="U122" s="42" t="str">
        <f t="shared" si="11"/>
        <v>10-set-2020</v>
      </c>
      <c r="V122" s="42">
        <f>MONTH(U122)</f>
        <v>9</v>
      </c>
      <c r="W122" s="42">
        <f>YEAR(U122)</f>
        <v>2020</v>
      </c>
      <c r="X122" s="42">
        <f>DAY(U122)</f>
        <v>10</v>
      </c>
      <c r="Y122" s="25">
        <f>Y121+E122</f>
        <v>786.25</v>
      </c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</row>
    <row r="123" spans="1:51" s="2" customFormat="1">
      <c r="A123" s="42" t="s">
        <v>410</v>
      </c>
      <c r="B123" s="42" t="s">
        <v>411</v>
      </c>
      <c r="C123" s="42" t="s">
        <v>54</v>
      </c>
      <c r="D123" s="42">
        <v>7</v>
      </c>
      <c r="E123" s="34">
        <v>-20</v>
      </c>
      <c r="F123" s="4">
        <v>-3.0000000000000001E-3</v>
      </c>
      <c r="G123" s="42">
        <v>0</v>
      </c>
      <c r="H123" s="25">
        <v>4.8</v>
      </c>
      <c r="I123" s="25">
        <v>-20</v>
      </c>
      <c r="J123" s="3">
        <v>10000</v>
      </c>
      <c r="K123" s="7">
        <f>+IF(AND(E123&gt;=0,E122&gt;=0),K122+1,IF(AND(E123&lt;0,E122&lt;0),K122-1,IF(AND(E123&gt;=0,E122&lt;0),1,-1)))</f>
        <v>-1</v>
      </c>
      <c r="L123" s="6">
        <f>+IF(AND(E123&gt;=0,E122&gt;=0),L122+E123,IF(AND(E123&lt;0,E122&lt;0),L122+E123,E123))</f>
        <v>-20</v>
      </c>
      <c r="M123" s="42">
        <v>184</v>
      </c>
      <c r="N123" s="9">
        <f>+IF(E123&gt;0,1,0)</f>
        <v>0</v>
      </c>
      <c r="O123" s="9">
        <f>+IF(E123&lt;0,-1,0)</f>
        <v>-1</v>
      </c>
      <c r="P123" s="9">
        <f>+IF(E123=0,1,0)</f>
        <v>0</v>
      </c>
      <c r="Q123" s="8">
        <f>IF(E123&gt;=0,E123,0)</f>
        <v>0</v>
      </c>
      <c r="R123" s="8">
        <f>IF(E123&lt;0,E123,0)</f>
        <v>-20</v>
      </c>
      <c r="S123" s="42" t="str">
        <f t="shared" si="9"/>
        <v>0.45.00</v>
      </c>
      <c r="T123" s="42" t="str">
        <f t="shared" si="10"/>
        <v>2.30.00</v>
      </c>
      <c r="U123" s="42" t="str">
        <f t="shared" si="11"/>
        <v>10-set-2020</v>
      </c>
      <c r="V123" s="42">
        <f>MONTH(U123)</f>
        <v>9</v>
      </c>
      <c r="W123" s="42">
        <f>YEAR(U123)</f>
        <v>2020</v>
      </c>
      <c r="X123" s="42">
        <f>DAY(U123)</f>
        <v>10</v>
      </c>
      <c r="Y123" s="25">
        <f>Y122+E123</f>
        <v>766.25</v>
      </c>
    </row>
    <row r="124" spans="1:51" s="2" customFormat="1">
      <c r="A124" s="42" t="s">
        <v>410</v>
      </c>
      <c r="B124" s="42" t="s">
        <v>501</v>
      </c>
      <c r="C124" s="42" t="s">
        <v>54</v>
      </c>
      <c r="D124" s="42">
        <v>35</v>
      </c>
      <c r="E124" s="38">
        <v>-20</v>
      </c>
      <c r="F124" s="4">
        <v>-7.9000000000000008E-3</v>
      </c>
      <c r="G124" s="42">
        <v>0</v>
      </c>
      <c r="H124" s="25">
        <v>1.7</v>
      </c>
      <c r="I124" s="25">
        <v>-20</v>
      </c>
      <c r="J124" s="3">
        <v>10000</v>
      </c>
      <c r="K124" s="7">
        <f>+IF(AND(E124&gt;=0,E123&gt;=0),K123+1,IF(AND(E124&lt;0,E123&lt;0),K123-1,IF(AND(E124&gt;=0,E123&lt;0),1,-1)))</f>
        <v>-2</v>
      </c>
      <c r="L124" s="6">
        <f>+IF(AND(E124&gt;=0,E123&gt;=0),L123+E124,IF(AND(E124&lt;0,E123&lt;0),L123+E124,E124))</f>
        <v>-40</v>
      </c>
      <c r="M124" s="42">
        <v>236</v>
      </c>
      <c r="N124" s="9">
        <f>+IF(E124&gt;0,1,0)</f>
        <v>0</v>
      </c>
      <c r="O124" s="9">
        <f>+IF(E124&lt;0,-1,0)</f>
        <v>-1</v>
      </c>
      <c r="P124" s="9">
        <f>+IF(E124=0,1,0)</f>
        <v>0</v>
      </c>
      <c r="Q124" s="8">
        <f>IF(E124&gt;=0,E124,0)</f>
        <v>0</v>
      </c>
      <c r="R124" s="8">
        <f>IF(E124&lt;0,E124,0)</f>
        <v>-20</v>
      </c>
      <c r="S124" s="42" t="str">
        <f t="shared" si="9"/>
        <v>0.45.00</v>
      </c>
      <c r="T124" s="42" t="str">
        <f t="shared" si="10"/>
        <v>9.30.00</v>
      </c>
      <c r="U124" s="42" t="str">
        <f t="shared" si="11"/>
        <v>10-set-2020</v>
      </c>
      <c r="V124" s="42">
        <f>MONTH(U124)</f>
        <v>9</v>
      </c>
      <c r="W124" s="42">
        <f>YEAR(U124)</f>
        <v>2020</v>
      </c>
      <c r="X124" s="42">
        <f>DAY(U124)</f>
        <v>10</v>
      </c>
      <c r="Y124" s="25">
        <f>Y123+E124</f>
        <v>746.25</v>
      </c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</row>
    <row r="125" spans="1:51" s="2" customFormat="1">
      <c r="A125" s="42" t="s">
        <v>617</v>
      </c>
      <c r="B125" s="42" t="s">
        <v>501</v>
      </c>
      <c r="C125" s="42" t="s">
        <v>54</v>
      </c>
      <c r="D125" s="42">
        <v>36</v>
      </c>
      <c r="E125" s="34">
        <v>-20</v>
      </c>
      <c r="F125" s="4">
        <v>-6.0000000000000001E-3</v>
      </c>
      <c r="G125" s="42">
        <v>0</v>
      </c>
      <c r="H125" s="25">
        <v>7.3</v>
      </c>
      <c r="I125" s="25">
        <v>-20</v>
      </c>
      <c r="J125" s="3">
        <v>10000</v>
      </c>
      <c r="K125" s="7">
        <f>+IF(AND(E125&gt;=0,E124&gt;=0),K124+1,IF(AND(E125&lt;0,E124&lt;0),K124-1,IF(AND(E125&gt;=0,E124&lt;0),1,-1)))</f>
        <v>-3</v>
      </c>
      <c r="L125" s="6">
        <f>+IF(AND(E125&gt;=0,E124&gt;=0),L124+E125,IF(AND(E125&lt;0,E124&lt;0),L124+E125,E125))</f>
        <v>-60</v>
      </c>
      <c r="M125" s="42">
        <v>311</v>
      </c>
      <c r="N125" s="9">
        <f>+IF(E125&gt;0,1,0)</f>
        <v>0</v>
      </c>
      <c r="O125" s="9">
        <f>+IF(E125&lt;0,-1,0)</f>
        <v>-1</v>
      </c>
      <c r="P125" s="9">
        <f>+IF(E125=0,1,0)</f>
        <v>0</v>
      </c>
      <c r="Q125" s="8">
        <f>IF(E125&gt;=0,E125,0)</f>
        <v>0</v>
      </c>
      <c r="R125" s="8">
        <f>IF(E125&lt;0,E125,0)</f>
        <v>-20</v>
      </c>
      <c r="S125" s="42" t="str">
        <f t="shared" si="9"/>
        <v>0.30.00</v>
      </c>
      <c r="T125" s="42" t="str">
        <f t="shared" si="10"/>
        <v>9.30.00</v>
      </c>
      <c r="U125" s="42" t="str">
        <f t="shared" si="11"/>
        <v>10-set-2020</v>
      </c>
      <c r="V125" s="42">
        <f>MONTH(U125)</f>
        <v>9</v>
      </c>
      <c r="W125" s="42">
        <f>YEAR(U125)</f>
        <v>2020</v>
      </c>
      <c r="X125" s="42">
        <f>DAY(U125)</f>
        <v>10</v>
      </c>
      <c r="Y125" s="25">
        <f>Y124+E125</f>
        <v>726.25</v>
      </c>
    </row>
    <row r="126" spans="1:51" s="2" customFormat="1">
      <c r="A126" s="42" t="s">
        <v>615</v>
      </c>
      <c r="B126" s="42" t="s">
        <v>616</v>
      </c>
      <c r="C126" s="42" t="s">
        <v>54</v>
      </c>
      <c r="D126" s="42">
        <v>3</v>
      </c>
      <c r="E126" s="34">
        <v>10</v>
      </c>
      <c r="F126" s="4">
        <v>3.0000000000000001E-3</v>
      </c>
      <c r="G126" s="42">
        <v>0</v>
      </c>
      <c r="H126" s="25">
        <v>14.1</v>
      </c>
      <c r="I126" s="25">
        <v>0</v>
      </c>
      <c r="J126" s="3">
        <v>10000</v>
      </c>
      <c r="K126" s="7">
        <f>+IF(AND(E126&gt;=0,E125&gt;=0),K125+1,IF(AND(E126&lt;0,E125&lt;0),K125-1,IF(AND(E126&gt;=0,E125&lt;0),1,-1)))</f>
        <v>1</v>
      </c>
      <c r="L126" s="6">
        <f>+IF(AND(E126&gt;=0,E125&gt;=0),L125+E126,IF(AND(E126&lt;0,E125&lt;0),L125+E126,E126))</f>
        <v>10</v>
      </c>
      <c r="M126" s="42">
        <v>310</v>
      </c>
      <c r="N126" s="9">
        <f>+IF(E126&gt;0,1,0)</f>
        <v>1</v>
      </c>
      <c r="O126" s="9">
        <f>+IF(E126&lt;0,-1,0)</f>
        <v>0</v>
      </c>
      <c r="P126" s="9">
        <f>+IF(E126=0,1,0)</f>
        <v>0</v>
      </c>
      <c r="Q126" s="8">
        <f>IF(E126&gt;=0,E126,0)</f>
        <v>10</v>
      </c>
      <c r="R126" s="8">
        <f>IF(E126&lt;0,E126,0)</f>
        <v>0</v>
      </c>
      <c r="S126" s="42" t="str">
        <f t="shared" si="9"/>
        <v>10.45.00</v>
      </c>
      <c r="T126" s="42" t="str">
        <f t="shared" si="10"/>
        <v>11.30.00</v>
      </c>
      <c r="U126" s="42" t="str">
        <f t="shared" si="11"/>
        <v>15-set-2020</v>
      </c>
      <c r="V126" s="42">
        <f>MONTH(U126)</f>
        <v>9</v>
      </c>
      <c r="W126" s="42">
        <f>YEAR(U126)</f>
        <v>2020</v>
      </c>
      <c r="X126" s="42">
        <f>DAY(U126)</f>
        <v>15</v>
      </c>
      <c r="Y126" s="25">
        <f>Y125+E126</f>
        <v>736.25</v>
      </c>
    </row>
    <row r="127" spans="1:51" s="2" customFormat="1">
      <c r="A127" s="42" t="s">
        <v>613</v>
      </c>
      <c r="B127" s="42" t="s">
        <v>614</v>
      </c>
      <c r="C127" s="42" t="s">
        <v>54</v>
      </c>
      <c r="D127" s="42">
        <v>10</v>
      </c>
      <c r="E127" s="38">
        <v>10</v>
      </c>
      <c r="F127" s="4">
        <v>3.0000000000000001E-3</v>
      </c>
      <c r="G127" s="42">
        <v>0</v>
      </c>
      <c r="H127" s="25">
        <v>10.5</v>
      </c>
      <c r="I127" s="25">
        <v>-0.5</v>
      </c>
      <c r="J127" s="3">
        <v>10000</v>
      </c>
      <c r="K127" s="7">
        <f>+IF(AND(E127&gt;=0,E126&gt;=0),K126+1,IF(AND(E127&lt;0,E126&lt;0),K126-1,IF(AND(E127&gt;=0,E126&lt;0),1,-1)))</f>
        <v>2</v>
      </c>
      <c r="L127" s="6">
        <f>+IF(AND(E127&gt;=0,E126&gt;=0),L126+E127,IF(AND(E127&lt;0,E126&lt;0),L126+E127,E127))</f>
        <v>20</v>
      </c>
      <c r="M127" s="42">
        <v>309</v>
      </c>
      <c r="N127" s="9">
        <f>+IF(E127&gt;0,1,0)</f>
        <v>1</v>
      </c>
      <c r="O127" s="9">
        <f>+IF(E127&lt;0,-1,0)</f>
        <v>0</v>
      </c>
      <c r="P127" s="9">
        <f>+IF(E127=0,1,0)</f>
        <v>0</v>
      </c>
      <c r="Q127" s="8">
        <f>IF(E127&gt;=0,E127,0)</f>
        <v>10</v>
      </c>
      <c r="R127" s="8">
        <f>IF(E127&lt;0,E127,0)</f>
        <v>0</v>
      </c>
      <c r="S127" s="42" t="str">
        <f t="shared" si="9"/>
        <v>8.45.00</v>
      </c>
      <c r="T127" s="42" t="str">
        <f t="shared" si="10"/>
        <v>11.15.00</v>
      </c>
      <c r="U127" s="42" t="str">
        <f t="shared" si="11"/>
        <v>16-set-2020</v>
      </c>
      <c r="V127" s="42">
        <f>MONTH(U127)</f>
        <v>9</v>
      </c>
      <c r="W127" s="42">
        <f>YEAR(U127)</f>
        <v>2020</v>
      </c>
      <c r="X127" s="42">
        <f>DAY(U127)</f>
        <v>16</v>
      </c>
      <c r="Y127" s="25">
        <f>Y126+E127</f>
        <v>746.25</v>
      </c>
    </row>
    <row r="128" spans="1:51" s="2" customFormat="1">
      <c r="A128" s="42" t="s">
        <v>214</v>
      </c>
      <c r="B128" s="42" t="s">
        <v>215</v>
      </c>
      <c r="C128" s="42" t="s">
        <v>53</v>
      </c>
      <c r="D128" s="42">
        <v>13</v>
      </c>
      <c r="E128" s="34">
        <v>10</v>
      </c>
      <c r="F128" s="4">
        <v>1.8E-3</v>
      </c>
      <c r="G128" s="42">
        <v>0</v>
      </c>
      <c r="H128" s="25">
        <v>11.34</v>
      </c>
      <c r="I128" s="25">
        <v>-12.42</v>
      </c>
      <c r="J128" s="3">
        <v>10000</v>
      </c>
      <c r="K128" s="7">
        <f>+IF(AND(E128&gt;=0,E127&gt;=0),K127+1,IF(AND(E128&lt;0,E127&lt;0),K127-1,IF(AND(E128&gt;=0,E127&lt;0),1,-1)))</f>
        <v>3</v>
      </c>
      <c r="L128" s="6">
        <f>+IF(AND(E128&gt;=0,E127&gt;=0),L127+E128,IF(AND(E128&lt;0,E127&lt;0),L127+E128,E128))</f>
        <v>30</v>
      </c>
      <c r="M128" s="42">
        <v>81</v>
      </c>
      <c r="N128" s="9">
        <f>+IF(E128&gt;0,1,0)</f>
        <v>1</v>
      </c>
      <c r="O128" s="9">
        <f>+IF(E128&lt;0,-1,0)</f>
        <v>0</v>
      </c>
      <c r="P128" s="9">
        <f>+IF(E128=0,1,0)</f>
        <v>0</v>
      </c>
      <c r="Q128" s="8">
        <f>IF(E128&gt;=0,E128,0)</f>
        <v>10</v>
      </c>
      <c r="R128" s="8">
        <f>IF(E128&lt;0,E128,0)</f>
        <v>0</v>
      </c>
      <c r="S128" s="42" t="str">
        <f t="shared" si="9"/>
        <v>18.15.00</v>
      </c>
      <c r="T128" s="42" t="str">
        <f t="shared" si="10"/>
        <v>21.30.00</v>
      </c>
      <c r="U128" s="42" t="str">
        <f t="shared" si="11"/>
        <v>17-set-2020</v>
      </c>
      <c r="V128" s="42">
        <f>MONTH(U128)</f>
        <v>9</v>
      </c>
      <c r="W128" s="42">
        <f>YEAR(U128)</f>
        <v>2020</v>
      </c>
      <c r="X128" s="42">
        <f>DAY(U128)</f>
        <v>17</v>
      </c>
      <c r="Y128" s="25">
        <f>Y127+E128</f>
        <v>756.25</v>
      </c>
    </row>
    <row r="129" spans="1:51" s="2" customFormat="1">
      <c r="A129" s="42" t="s">
        <v>79</v>
      </c>
      <c r="B129" s="42" t="s">
        <v>80</v>
      </c>
      <c r="C129" s="42" t="s">
        <v>54</v>
      </c>
      <c r="D129" s="42">
        <v>26</v>
      </c>
      <c r="E129" s="34">
        <v>-25</v>
      </c>
      <c r="F129" s="4">
        <v>-4.5999999999999999E-3</v>
      </c>
      <c r="G129" s="4">
        <v>0</v>
      </c>
      <c r="H129" s="57">
        <v>6.2</v>
      </c>
      <c r="I129" s="25">
        <v>-25</v>
      </c>
      <c r="J129" s="3">
        <v>10000</v>
      </c>
      <c r="K129" s="7">
        <f>+IF(AND(E129&gt;=0,E128&gt;=0),K128+1,IF(AND(E129&lt;0,E128&lt;0),K128-1,IF(AND(E129&gt;=0,E128&lt;0),1,-1)))</f>
        <v>-1</v>
      </c>
      <c r="L129" s="6">
        <f>+IF(AND(E129&gt;=0,E128&gt;=0),L128+E129,IF(AND(E129&lt;0,E128&lt;0),L128+E129,E129))</f>
        <v>-25</v>
      </c>
      <c r="M129" s="42">
        <v>11</v>
      </c>
      <c r="N129" s="9">
        <f>+IF(E129&gt;0,1,0)</f>
        <v>0</v>
      </c>
      <c r="O129" s="9">
        <f>+IF(E129&lt;0,-1,0)</f>
        <v>-1</v>
      </c>
      <c r="P129" s="9">
        <f>+IF(E129=0,1,0)</f>
        <v>0</v>
      </c>
      <c r="Q129" s="8">
        <f>IF(E129&gt;=0,E129,0)</f>
        <v>0</v>
      </c>
      <c r="R129" s="8">
        <f>IF(E129&lt;0,E129,0)</f>
        <v>-25</v>
      </c>
      <c r="S129" s="42" t="str">
        <f t="shared" si="9"/>
        <v>1.45.00</v>
      </c>
      <c r="T129" s="42" t="str">
        <f t="shared" si="10"/>
        <v>8.15.00</v>
      </c>
      <c r="U129" s="42" t="str">
        <f t="shared" si="11"/>
        <v>25-set-2020</v>
      </c>
      <c r="V129" s="42">
        <f>MONTH(U129)</f>
        <v>9</v>
      </c>
      <c r="W129" s="42">
        <f>YEAR(U129)</f>
        <v>2020</v>
      </c>
      <c r="X129" s="42">
        <f>DAY(U129)</f>
        <v>25</v>
      </c>
      <c r="Y129" s="25">
        <f>Y128+E129</f>
        <v>731.25</v>
      </c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</row>
    <row r="130" spans="1:51" s="2" customFormat="1">
      <c r="A130" s="42" t="s">
        <v>278</v>
      </c>
      <c r="B130" s="42" t="s">
        <v>279</v>
      </c>
      <c r="C130" s="42" t="s">
        <v>54</v>
      </c>
      <c r="D130" s="42">
        <v>23</v>
      </c>
      <c r="E130" s="36">
        <v>10</v>
      </c>
      <c r="F130" s="4">
        <v>5.3E-3</v>
      </c>
      <c r="G130" s="42">
        <v>0</v>
      </c>
      <c r="H130" s="25">
        <v>10.4</v>
      </c>
      <c r="I130" s="25">
        <v>0</v>
      </c>
      <c r="J130" s="3">
        <v>10000</v>
      </c>
      <c r="K130" s="7">
        <f>+IF(AND(E130&gt;=0,E129&gt;=0),K129+1,IF(AND(E130&lt;0,E129&lt;0),K129-1,IF(AND(E130&gt;=0,E129&lt;0),1,-1)))</f>
        <v>1</v>
      </c>
      <c r="L130" s="6">
        <f>+IF(AND(E130&gt;=0,E129&gt;=0),L129+E130,IF(AND(E130&lt;0,E129&lt;0),L129+E130,E130))</f>
        <v>10</v>
      </c>
      <c r="M130" s="42">
        <v>115</v>
      </c>
      <c r="N130" s="9">
        <f>+IF(E130&gt;0,1,0)</f>
        <v>1</v>
      </c>
      <c r="O130" s="9">
        <f>+IF(E130&lt;0,-1,0)</f>
        <v>0</v>
      </c>
      <c r="P130" s="9">
        <f>+IF(E130=0,1,0)</f>
        <v>0</v>
      </c>
      <c r="Q130" s="8">
        <f>IF(E130&gt;=0,E130,0)</f>
        <v>10</v>
      </c>
      <c r="R130" s="8">
        <f>IF(E130&lt;0,E130,0)</f>
        <v>0</v>
      </c>
      <c r="S130" s="42" t="str">
        <f t="shared" si="9"/>
        <v>7.30.00</v>
      </c>
      <c r="T130" s="42" t="str">
        <f t="shared" si="10"/>
        <v>13.15.00</v>
      </c>
      <c r="U130" s="42" t="str">
        <f t="shared" si="11"/>
        <v>29-set-2020</v>
      </c>
      <c r="V130" s="42">
        <f>MONTH(U130)</f>
        <v>9</v>
      </c>
      <c r="W130" s="42">
        <f>YEAR(U130)</f>
        <v>2020</v>
      </c>
      <c r="X130" s="42">
        <f>DAY(U130)</f>
        <v>29</v>
      </c>
      <c r="Y130" s="25">
        <f>Y129+E130</f>
        <v>741.25</v>
      </c>
    </row>
    <row r="131" spans="1:51" s="2" customFormat="1">
      <c r="A131" s="42" t="s">
        <v>757</v>
      </c>
      <c r="B131" s="42" t="s">
        <v>758</v>
      </c>
      <c r="C131" s="42" t="s">
        <v>53</v>
      </c>
      <c r="D131" s="42">
        <v>169</v>
      </c>
      <c r="E131" s="38">
        <v>10</v>
      </c>
      <c r="F131" s="4">
        <v>4.3999999999999997E-2</v>
      </c>
      <c r="G131" s="42">
        <v>0</v>
      </c>
      <c r="H131" s="25">
        <v>0</v>
      </c>
      <c r="I131" s="25">
        <v>0</v>
      </c>
      <c r="J131" s="3">
        <v>10000</v>
      </c>
      <c r="K131" s="7">
        <f>+IF(AND(E131&gt;=0,E130&gt;=0),K130+1,IF(AND(E131&lt;0,E130&lt;0),K130-1,IF(AND(E131&gt;=0,E130&lt;0),1,-1)))</f>
        <v>2</v>
      </c>
      <c r="L131" s="6">
        <f>+IF(AND(E131&gt;=0,E130&gt;=0),L130+E131,IF(AND(E131&lt;0,E130&lt;0),L130+E131,E131))</f>
        <v>20</v>
      </c>
      <c r="M131" s="42">
        <v>393</v>
      </c>
      <c r="N131" s="9">
        <f>+IF(E131&gt;0,1,0)</f>
        <v>1</v>
      </c>
      <c r="O131" s="9">
        <f>+IF(E131&lt;0,-1,0)</f>
        <v>0</v>
      </c>
      <c r="P131" s="9">
        <f>+IF(E131=0,1,0)</f>
        <v>0</v>
      </c>
      <c r="Q131" s="8">
        <f>IF(E131&gt;=0,E131,0)</f>
        <v>10</v>
      </c>
      <c r="R131" s="8">
        <f>IF(E131&lt;0,E131,0)</f>
        <v>0</v>
      </c>
      <c r="S131" s="42" t="str">
        <f t="shared" si="9"/>
        <v>20.30.00</v>
      </c>
      <c r="T131" s="42" t="str">
        <f t="shared" si="10"/>
        <v>14.45.00</v>
      </c>
      <c r="U131" s="42" t="str">
        <f t="shared" si="11"/>
        <v>30-set-2020</v>
      </c>
      <c r="V131" s="42">
        <f>MONTH(U131)</f>
        <v>9</v>
      </c>
      <c r="W131" s="42">
        <f>YEAR(U131)</f>
        <v>2020</v>
      </c>
      <c r="X131" s="42">
        <f>DAY(U131)</f>
        <v>30</v>
      </c>
      <c r="Y131" s="25">
        <f>Y130+E131</f>
        <v>751.25</v>
      </c>
    </row>
    <row r="132" spans="1:51">
      <c r="A132" s="42" t="s">
        <v>354</v>
      </c>
      <c r="B132" s="42" t="s">
        <v>355</v>
      </c>
      <c r="C132" s="42" t="s">
        <v>53</v>
      </c>
      <c r="D132" s="42">
        <v>7</v>
      </c>
      <c r="E132" s="34">
        <v>10</v>
      </c>
      <c r="F132" s="4">
        <v>3.3999999999999998E-3</v>
      </c>
      <c r="G132" s="42">
        <v>0</v>
      </c>
      <c r="H132" s="25">
        <v>11.65</v>
      </c>
      <c r="I132" s="25">
        <v>0</v>
      </c>
      <c r="J132" s="3">
        <v>10000</v>
      </c>
      <c r="K132" s="7">
        <f>+IF(AND(E132&gt;=0,E131&gt;=0),K131+1,IF(AND(E132&lt;0,E131&lt;0),K131-1,IF(AND(E132&gt;=0,E131&lt;0),1,-1)))</f>
        <v>3</v>
      </c>
      <c r="L132" s="6">
        <f>+IF(AND(E132&gt;=0,E131&gt;=0),L131+E132,IF(AND(E132&lt;0,E131&lt;0),L131+E132,E132))</f>
        <v>30</v>
      </c>
      <c r="M132" s="42">
        <v>153</v>
      </c>
      <c r="N132" s="9">
        <f>+IF(E132&gt;0,1,0)</f>
        <v>1</v>
      </c>
      <c r="O132" s="9">
        <f>+IF(E132&lt;0,-1,0)</f>
        <v>0</v>
      </c>
      <c r="P132" s="9">
        <f>+IF(E132=0,1,0)</f>
        <v>0</v>
      </c>
      <c r="Q132" s="8">
        <f>IF(E132&gt;=0,E132,0)</f>
        <v>10</v>
      </c>
      <c r="R132" s="8">
        <f>IF(E132&lt;0,E132,0)</f>
        <v>0</v>
      </c>
      <c r="S132" s="42" t="str">
        <f t="shared" si="9"/>
        <v>14.15.00</v>
      </c>
      <c r="T132" s="42" t="str">
        <f t="shared" si="10"/>
        <v>16.00.00</v>
      </c>
      <c r="U132" s="42" t="str">
        <f t="shared" si="11"/>
        <v xml:space="preserve">1-ott-2020 </v>
      </c>
      <c r="V132" s="42">
        <f>MONTH(U132)</f>
        <v>10</v>
      </c>
      <c r="W132" s="42">
        <f>YEAR(U132)</f>
        <v>2020</v>
      </c>
      <c r="X132" s="42">
        <f>DAY(U132)</f>
        <v>1</v>
      </c>
      <c r="Y132" s="25">
        <f>Y131+E132</f>
        <v>761.25</v>
      </c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</row>
    <row r="133" spans="1:51">
      <c r="A133" s="42" t="s">
        <v>716</v>
      </c>
      <c r="B133" s="42" t="s">
        <v>717</v>
      </c>
      <c r="C133" s="42" t="s">
        <v>54</v>
      </c>
      <c r="D133" s="61">
        <v>1940</v>
      </c>
      <c r="E133" s="38">
        <v>10</v>
      </c>
      <c r="F133" s="4">
        <v>0.21460000000000001</v>
      </c>
      <c r="G133" s="42">
        <v>0</v>
      </c>
      <c r="H133" s="25">
        <v>10.3</v>
      </c>
      <c r="I133" s="25">
        <v>-2.5</v>
      </c>
      <c r="J133" s="3">
        <v>10000</v>
      </c>
      <c r="K133" s="7">
        <f>+IF(AND(E133&gt;=0,E132&gt;=0),K132+1,IF(AND(E133&lt;0,E132&lt;0),K132-1,IF(AND(E133&gt;=0,E132&lt;0),1,-1)))</f>
        <v>4</v>
      </c>
      <c r="L133" s="6">
        <f>+IF(AND(E133&gt;=0,E132&gt;=0),L132+E133,IF(AND(E133&lt;0,E132&lt;0),L132+E133,E133))</f>
        <v>40</v>
      </c>
      <c r="M133" s="42">
        <v>371</v>
      </c>
      <c r="N133" s="9">
        <f>+IF(E133&gt;0,1,0)</f>
        <v>1</v>
      </c>
      <c r="O133" s="9">
        <f>+IF(E133&lt;0,-1,0)</f>
        <v>0</v>
      </c>
      <c r="P133" s="9">
        <f>+IF(E133=0,1,0)</f>
        <v>0</v>
      </c>
      <c r="Q133" s="8">
        <f>IF(E133&gt;=0,E133,0)</f>
        <v>10</v>
      </c>
      <c r="R133" s="8">
        <f>IF(E133&lt;0,E133,0)</f>
        <v>0</v>
      </c>
      <c r="S133" s="42" t="str">
        <f t="shared" si="9"/>
        <v>21.00.00</v>
      </c>
      <c r="T133" s="42" t="str">
        <f t="shared" si="10"/>
        <v>8.00.00</v>
      </c>
      <c r="U133" s="42" t="str">
        <f t="shared" si="11"/>
        <v xml:space="preserve">1-ott-2020 </v>
      </c>
      <c r="V133" s="42">
        <f>MONTH(U133)</f>
        <v>10</v>
      </c>
      <c r="W133" s="42">
        <f>YEAR(U133)</f>
        <v>2020</v>
      </c>
      <c r="X133" s="42">
        <f>DAY(U133)</f>
        <v>1</v>
      </c>
      <c r="Y133" s="25">
        <f>Y132+E133</f>
        <v>771.25</v>
      </c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s="1" customFormat="1">
      <c r="A134" s="42" t="s">
        <v>276</v>
      </c>
      <c r="B134" s="42" t="s">
        <v>277</v>
      </c>
      <c r="C134" s="42" t="s">
        <v>54</v>
      </c>
      <c r="D134" s="42">
        <v>24</v>
      </c>
      <c r="E134" s="34">
        <v>15</v>
      </c>
      <c r="F134" s="4">
        <v>7.9000000000000008E-3</v>
      </c>
      <c r="G134" s="42">
        <v>0</v>
      </c>
      <c r="H134" s="25">
        <v>15</v>
      </c>
      <c r="I134" s="25">
        <v>-9.1</v>
      </c>
      <c r="J134" s="3">
        <v>10000</v>
      </c>
      <c r="K134" s="7">
        <f>+IF(AND(E134&gt;=0,E133&gt;=0),K133+1,IF(AND(E134&lt;0,E133&lt;0),K133-1,IF(AND(E134&gt;=0,E133&lt;0),1,-1)))</f>
        <v>5</v>
      </c>
      <c r="L134" s="6">
        <f>+IF(AND(E134&gt;=0,E133&gt;=0),L133+E134,IF(AND(E134&lt;0,E133&lt;0),L133+E134,E134))</f>
        <v>55</v>
      </c>
      <c r="M134" s="42">
        <v>114</v>
      </c>
      <c r="N134" s="9">
        <f>+IF(E134&gt;0,1,0)</f>
        <v>1</v>
      </c>
      <c r="O134" s="9">
        <f>+IF(E134&lt;0,-1,0)</f>
        <v>0</v>
      </c>
      <c r="P134" s="9">
        <f>+IF(E134=0,1,0)</f>
        <v>0</v>
      </c>
      <c r="Q134" s="8">
        <f>IF(E134&gt;=0,E134,0)</f>
        <v>15</v>
      </c>
      <c r="R134" s="8">
        <f>IF(E134&lt;0,E134,0)</f>
        <v>0</v>
      </c>
      <c r="S134" s="42" t="str">
        <f t="shared" si="9"/>
        <v>2.45.00</v>
      </c>
      <c r="T134" s="42" t="str">
        <f t="shared" si="10"/>
        <v>8.45.00</v>
      </c>
      <c r="U134" s="42" t="str">
        <f t="shared" si="11"/>
        <v xml:space="preserve">2-ott-2020 </v>
      </c>
      <c r="V134" s="42">
        <f>MONTH(U134)</f>
        <v>10</v>
      </c>
      <c r="W134" s="42">
        <f>YEAR(U134)</f>
        <v>2020</v>
      </c>
      <c r="X134" s="42">
        <f>DAY(U134)</f>
        <v>2</v>
      </c>
      <c r="Y134" s="25">
        <f>Y133+E134</f>
        <v>786.25</v>
      </c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</row>
    <row r="135" spans="1:51" s="2" customFormat="1">
      <c r="A135" s="42" t="s">
        <v>499</v>
      </c>
      <c r="B135" s="42" t="s">
        <v>500</v>
      </c>
      <c r="C135" s="42" t="s">
        <v>53</v>
      </c>
      <c r="D135" s="42">
        <v>3</v>
      </c>
      <c r="E135" s="34">
        <v>10</v>
      </c>
      <c r="F135" s="4">
        <v>4.1999999999999997E-3</v>
      </c>
      <c r="G135" s="42">
        <v>0</v>
      </c>
      <c r="H135" s="25">
        <v>14.1</v>
      </c>
      <c r="I135" s="25">
        <v>0</v>
      </c>
      <c r="J135" s="3">
        <v>10000</v>
      </c>
      <c r="K135" s="7">
        <f>+IF(AND(E135&gt;=0,E134&gt;=0),K134+1,IF(AND(E135&lt;0,E134&lt;0),K134-1,IF(AND(E135&gt;=0,E134&lt;0),1,-1)))</f>
        <v>6</v>
      </c>
      <c r="L135" s="6">
        <f>+IF(AND(E135&gt;=0,E134&gt;=0),L134+E135,IF(AND(E135&lt;0,E134&lt;0),L134+E135,E135))</f>
        <v>65</v>
      </c>
      <c r="M135" s="42">
        <v>235</v>
      </c>
      <c r="N135" s="9">
        <f>+IF(E135&gt;0,1,0)</f>
        <v>1</v>
      </c>
      <c r="O135" s="9">
        <f>+IF(E135&lt;0,-1,0)</f>
        <v>0</v>
      </c>
      <c r="P135" s="9">
        <f>+IF(E135=0,1,0)</f>
        <v>0</v>
      </c>
      <c r="Q135" s="8">
        <f>IF(E135&gt;=0,E135,0)</f>
        <v>10</v>
      </c>
      <c r="R135" s="8">
        <f>IF(E135&lt;0,E135,0)</f>
        <v>0</v>
      </c>
      <c r="S135" s="42" t="str">
        <f t="shared" ref="S135:S198" si="12">IF(A135="",0,REPLACE(A135,1,SEARCH(" ",A135),""))</f>
        <v>7.00.00</v>
      </c>
      <c r="T135" s="42" t="str">
        <f t="shared" ref="T135:T198" si="13">IF(B135="",0,REPLACE(B135,1,SEARCH(" ",B135),""))</f>
        <v>7.45.00</v>
      </c>
      <c r="U135" s="42" t="str">
        <f t="shared" ref="U135:U198" si="14">IF(A135="","1-1-1900",LEFT(A135,11))</f>
        <v xml:space="preserve">2-ott-2020 </v>
      </c>
      <c r="V135" s="42">
        <f>MONTH(U135)</f>
        <v>10</v>
      </c>
      <c r="W135" s="42">
        <f>YEAR(U135)</f>
        <v>2020</v>
      </c>
      <c r="X135" s="42">
        <f>DAY(U135)</f>
        <v>2</v>
      </c>
      <c r="Y135" s="25">
        <f>Y134+E135</f>
        <v>796.25</v>
      </c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</row>
    <row r="136" spans="1:51" s="2" customFormat="1">
      <c r="A136" s="42" t="s">
        <v>499</v>
      </c>
      <c r="B136" s="42" t="s">
        <v>612</v>
      </c>
      <c r="C136" s="42" t="s">
        <v>53</v>
      </c>
      <c r="D136" s="42">
        <v>4</v>
      </c>
      <c r="E136" s="34">
        <v>14.9</v>
      </c>
      <c r="F136" s="4">
        <v>4.7000000000000002E-3</v>
      </c>
      <c r="G136" s="42">
        <v>0</v>
      </c>
      <c r="H136" s="25">
        <v>16</v>
      </c>
      <c r="I136" s="25">
        <v>0</v>
      </c>
      <c r="J136" s="3">
        <v>10000</v>
      </c>
      <c r="K136" s="7">
        <f>+IF(AND(E136&gt;=0,E135&gt;=0),K135+1,IF(AND(E136&lt;0,E135&lt;0),K135-1,IF(AND(E136&gt;=0,E135&lt;0),1,-1)))</f>
        <v>7</v>
      </c>
      <c r="L136" s="6">
        <f>+IF(AND(E136&gt;=0,E135&gt;=0),L135+E136,IF(AND(E136&lt;0,E135&lt;0),L135+E136,E136))</f>
        <v>79.900000000000006</v>
      </c>
      <c r="M136" s="42">
        <v>308</v>
      </c>
      <c r="N136" s="9">
        <f>+IF(E136&gt;0,1,0)</f>
        <v>1</v>
      </c>
      <c r="O136" s="9">
        <f>+IF(E136&lt;0,-1,0)</f>
        <v>0</v>
      </c>
      <c r="P136" s="9">
        <f>+IF(E136=0,1,0)</f>
        <v>0</v>
      </c>
      <c r="Q136" s="8">
        <f>IF(E136&gt;=0,E136,0)</f>
        <v>14.9</v>
      </c>
      <c r="R136" s="8">
        <f>IF(E136&lt;0,E136,0)</f>
        <v>0</v>
      </c>
      <c r="S136" s="42" t="str">
        <f t="shared" si="12"/>
        <v>7.00.00</v>
      </c>
      <c r="T136" s="42" t="str">
        <f t="shared" si="13"/>
        <v>8.00.00</v>
      </c>
      <c r="U136" s="42" t="str">
        <f t="shared" si="14"/>
        <v xml:space="preserve">2-ott-2020 </v>
      </c>
      <c r="V136" s="42">
        <f>MONTH(U136)</f>
        <v>10</v>
      </c>
      <c r="W136" s="42">
        <f>YEAR(U136)</f>
        <v>2020</v>
      </c>
      <c r="X136" s="42">
        <f>DAY(U136)</f>
        <v>2</v>
      </c>
      <c r="Y136" s="25">
        <f>Y135+E136</f>
        <v>811.15</v>
      </c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</row>
    <row r="137" spans="1:51" s="2" customFormat="1">
      <c r="A137" s="42" t="s">
        <v>276</v>
      </c>
      <c r="B137" s="42" t="s">
        <v>669</v>
      </c>
      <c r="C137" s="42" t="s">
        <v>53</v>
      </c>
      <c r="D137" s="42">
        <v>22</v>
      </c>
      <c r="E137" s="38">
        <v>22.5</v>
      </c>
      <c r="F137" s="4">
        <v>2.3400000000000001E-2</v>
      </c>
      <c r="G137" s="42">
        <v>0</v>
      </c>
      <c r="H137" s="25">
        <v>24.5</v>
      </c>
      <c r="I137" s="25">
        <v>-2.7</v>
      </c>
      <c r="J137" s="3">
        <v>10000</v>
      </c>
      <c r="K137" s="7">
        <f>+IF(AND(E137&gt;=0,E136&gt;=0),K136+1,IF(AND(E137&lt;0,E136&lt;0),K136-1,IF(AND(E137&gt;=0,E136&lt;0),1,-1)))</f>
        <v>8</v>
      </c>
      <c r="L137" s="6">
        <f>+IF(AND(E137&gt;=0,E136&gt;=0),L136+E137,IF(AND(E137&lt;0,E136&lt;0),L136+E137,E137))</f>
        <v>102.4</v>
      </c>
      <c r="M137" s="42">
        <v>346</v>
      </c>
      <c r="N137" s="9">
        <f>+IF(E137&gt;0,1,0)</f>
        <v>1</v>
      </c>
      <c r="O137" s="9">
        <f>+IF(E137&lt;0,-1,0)</f>
        <v>0</v>
      </c>
      <c r="P137" s="9">
        <f>+IF(E137=0,1,0)</f>
        <v>0</v>
      </c>
      <c r="Q137" s="8">
        <f>IF(E137&gt;=0,E137,0)</f>
        <v>22.5</v>
      </c>
      <c r="R137" s="8">
        <f>IF(E137&lt;0,E137,0)</f>
        <v>0</v>
      </c>
      <c r="S137" s="42" t="str">
        <f t="shared" si="12"/>
        <v>2.45.00</v>
      </c>
      <c r="T137" s="42" t="str">
        <f t="shared" si="13"/>
        <v>8.15.00</v>
      </c>
      <c r="U137" s="42" t="str">
        <f t="shared" si="14"/>
        <v xml:space="preserve">2-ott-2020 </v>
      </c>
      <c r="V137" s="42">
        <f>MONTH(U137)</f>
        <v>10</v>
      </c>
      <c r="W137" s="42">
        <f>YEAR(U137)</f>
        <v>2020</v>
      </c>
      <c r="X137" s="42">
        <f>DAY(U137)</f>
        <v>2</v>
      </c>
      <c r="Y137" s="25">
        <f>Y136+E137</f>
        <v>833.65</v>
      </c>
    </row>
    <row r="138" spans="1:51" s="2" customFormat="1">
      <c r="A138" s="42" t="s">
        <v>755</v>
      </c>
      <c r="B138" s="42" t="s">
        <v>756</v>
      </c>
      <c r="C138" s="42" t="s">
        <v>53</v>
      </c>
      <c r="D138" s="42">
        <v>304</v>
      </c>
      <c r="E138" s="34">
        <v>-15</v>
      </c>
      <c r="F138" s="4">
        <v>-6.8500000000000005E-2</v>
      </c>
      <c r="G138" s="42">
        <v>0</v>
      </c>
      <c r="H138" s="25">
        <v>0</v>
      </c>
      <c r="I138" s="25">
        <v>0</v>
      </c>
      <c r="J138" s="3">
        <v>10000</v>
      </c>
      <c r="K138" s="7">
        <f>+IF(AND(E138&gt;=0,E137&gt;=0),K137+1,IF(AND(E138&lt;0,E137&lt;0),K137-1,IF(AND(E138&gt;=0,E137&lt;0),1,-1)))</f>
        <v>-1</v>
      </c>
      <c r="L138" s="6">
        <f>+IF(AND(E138&gt;=0,E137&gt;=0),L137+E138,IF(AND(E138&lt;0,E137&lt;0),L137+E138,E138))</f>
        <v>-15</v>
      </c>
      <c r="M138" s="42">
        <v>392</v>
      </c>
      <c r="N138" s="9">
        <f>+IF(E138&gt;0,1,0)</f>
        <v>0</v>
      </c>
      <c r="O138" s="9">
        <f>+IF(E138&lt;0,-1,0)</f>
        <v>-1</v>
      </c>
      <c r="P138" s="9">
        <f>+IF(E138=0,1,0)</f>
        <v>0</v>
      </c>
      <c r="Q138" s="8">
        <f>IF(E138&gt;=0,E138,0)</f>
        <v>0</v>
      </c>
      <c r="R138" s="8">
        <f>IF(E138&lt;0,E138,0)</f>
        <v>-15</v>
      </c>
      <c r="S138" s="42" t="str">
        <f t="shared" si="12"/>
        <v>12.30.00</v>
      </c>
      <c r="T138" s="42" t="str">
        <f t="shared" si="13"/>
        <v>16.30.00</v>
      </c>
      <c r="U138" s="42" t="str">
        <f t="shared" si="14"/>
        <v xml:space="preserve">5-ott-2020 </v>
      </c>
      <c r="V138" s="42">
        <f>MONTH(U138)</f>
        <v>10</v>
      </c>
      <c r="W138" s="42">
        <f>YEAR(U138)</f>
        <v>2020</v>
      </c>
      <c r="X138" s="42">
        <f>DAY(U138)</f>
        <v>5</v>
      </c>
      <c r="Y138" s="25">
        <f>Y137+E138</f>
        <v>818.65</v>
      </c>
    </row>
    <row r="139" spans="1:51" s="2" customFormat="1">
      <c r="A139" s="42" t="s">
        <v>77</v>
      </c>
      <c r="B139" s="42" t="s">
        <v>78</v>
      </c>
      <c r="C139" s="42" t="s">
        <v>53</v>
      </c>
      <c r="D139" s="42">
        <v>4</v>
      </c>
      <c r="E139" s="34">
        <v>30</v>
      </c>
      <c r="F139" s="4">
        <v>5.3E-3</v>
      </c>
      <c r="G139" s="4">
        <v>0</v>
      </c>
      <c r="H139" s="57">
        <v>33.950000000000003</v>
      </c>
      <c r="I139" s="25">
        <v>0</v>
      </c>
      <c r="J139" s="3">
        <v>10000</v>
      </c>
      <c r="K139" s="7">
        <f>+IF(AND(E139&gt;=0,E138&gt;=0),K138+1,IF(AND(E139&lt;0,E138&lt;0),K138-1,IF(AND(E139&gt;=0,E138&lt;0),1,-1)))</f>
        <v>1</v>
      </c>
      <c r="L139" s="6">
        <f>+IF(AND(E139&gt;=0,E138&gt;=0),L138+E139,IF(AND(E139&lt;0,E138&lt;0),L138+E139,E139))</f>
        <v>30</v>
      </c>
      <c r="M139" s="42">
        <v>10</v>
      </c>
      <c r="N139" s="9">
        <f>+IF(E139&gt;0,1,0)</f>
        <v>1</v>
      </c>
      <c r="O139" s="9">
        <f>+IF(E139&lt;0,-1,0)</f>
        <v>0</v>
      </c>
      <c r="P139" s="9">
        <f>+IF(E139=0,1,0)</f>
        <v>0</v>
      </c>
      <c r="Q139" s="8">
        <f>IF(E139&gt;=0,E139,0)</f>
        <v>30</v>
      </c>
      <c r="R139" s="8">
        <f>IF(E139&lt;0,E139,0)</f>
        <v>0</v>
      </c>
      <c r="S139" s="42" t="str">
        <f t="shared" si="12"/>
        <v>21.00.00</v>
      </c>
      <c r="T139" s="42" t="str">
        <f t="shared" si="13"/>
        <v>22.00.00</v>
      </c>
      <c r="U139" s="42" t="str">
        <f t="shared" si="14"/>
        <v xml:space="preserve">6-ott-2020 </v>
      </c>
      <c r="V139" s="42">
        <f>MONTH(U139)</f>
        <v>10</v>
      </c>
      <c r="W139" s="42">
        <f>YEAR(U139)</f>
        <v>2020</v>
      </c>
      <c r="X139" s="42">
        <f>DAY(U139)</f>
        <v>6</v>
      </c>
      <c r="Y139" s="25">
        <f>Y138+E139</f>
        <v>848.65</v>
      </c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</row>
    <row r="140" spans="1:51" s="2" customFormat="1">
      <c r="A140" s="42" t="s">
        <v>156</v>
      </c>
      <c r="B140" s="42" t="s">
        <v>157</v>
      </c>
      <c r="C140" s="42" t="s">
        <v>54</v>
      </c>
      <c r="D140" s="42">
        <v>55</v>
      </c>
      <c r="E140" s="34">
        <v>10</v>
      </c>
      <c r="F140" s="4">
        <v>2.8999999999999998E-3</v>
      </c>
      <c r="G140" s="42">
        <v>0</v>
      </c>
      <c r="H140" s="25">
        <v>10.5</v>
      </c>
      <c r="I140" s="25">
        <v>-6.5</v>
      </c>
      <c r="J140" s="3">
        <v>10000</v>
      </c>
      <c r="K140" s="7">
        <f>+IF(AND(E140&gt;=0,E139&gt;=0),K139+1,IF(AND(E140&lt;0,E139&lt;0),K139-1,IF(AND(E140&gt;=0,E139&lt;0),1,-1)))</f>
        <v>2</v>
      </c>
      <c r="L140" s="6">
        <f>+IF(AND(E140&gt;=0,E139&gt;=0),L139+E140,IF(AND(E140&lt;0,E139&lt;0),L139+E140,E140))</f>
        <v>40</v>
      </c>
      <c r="M140" s="42">
        <v>51</v>
      </c>
      <c r="N140" s="9">
        <f>+IF(E140&gt;0,1,0)</f>
        <v>1</v>
      </c>
      <c r="O140" s="9">
        <f>+IF(E140&lt;0,-1,0)</f>
        <v>0</v>
      </c>
      <c r="P140" s="9">
        <f>+IF(E140=0,1,0)</f>
        <v>0</v>
      </c>
      <c r="Q140" s="8">
        <f>IF(E140&gt;=0,E140,0)</f>
        <v>10</v>
      </c>
      <c r="R140" s="8">
        <f>IF(E140&lt;0,E140,0)</f>
        <v>0</v>
      </c>
      <c r="S140" s="42" t="str">
        <f t="shared" si="12"/>
        <v>1.15.00</v>
      </c>
      <c r="T140" s="42" t="str">
        <f t="shared" si="13"/>
        <v>15.00.00</v>
      </c>
      <c r="U140" s="42" t="str">
        <f t="shared" si="14"/>
        <v xml:space="preserve">6-ott-2020 </v>
      </c>
      <c r="V140" s="42">
        <f>MONTH(U140)</f>
        <v>10</v>
      </c>
      <c r="W140" s="42">
        <f>YEAR(U140)</f>
        <v>2020</v>
      </c>
      <c r="X140" s="42">
        <f>DAY(U140)</f>
        <v>6</v>
      </c>
      <c r="Y140" s="25">
        <f>Y139+E140</f>
        <v>858.65</v>
      </c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</row>
    <row r="141" spans="1:51" s="2" customFormat="1">
      <c r="A141" s="42" t="s">
        <v>274</v>
      </c>
      <c r="B141" s="42" t="s">
        <v>275</v>
      </c>
      <c r="C141" s="42" t="s">
        <v>54</v>
      </c>
      <c r="D141" s="42">
        <v>43</v>
      </c>
      <c r="E141" s="36">
        <v>10</v>
      </c>
      <c r="F141" s="4">
        <v>5.1999999999999998E-3</v>
      </c>
      <c r="G141" s="42">
        <v>0</v>
      </c>
      <c r="H141" s="25">
        <v>10</v>
      </c>
      <c r="I141" s="25">
        <v>-1.5</v>
      </c>
      <c r="J141" s="3">
        <v>10000</v>
      </c>
      <c r="K141" s="7">
        <f>+IF(AND(E141&gt;=0,E140&gt;=0),K140+1,IF(AND(E141&lt;0,E140&lt;0),K140-1,IF(AND(E141&gt;=0,E140&lt;0),1,-1)))</f>
        <v>3</v>
      </c>
      <c r="L141" s="6">
        <f>+IF(AND(E141&gt;=0,E140&gt;=0),L140+E141,IF(AND(E141&lt;0,E140&lt;0),L140+E141,E141))</f>
        <v>50</v>
      </c>
      <c r="M141" s="42">
        <v>113</v>
      </c>
      <c r="N141" s="9">
        <f>+IF(E141&gt;0,1,0)</f>
        <v>1</v>
      </c>
      <c r="O141" s="9">
        <f>+IF(E141&lt;0,-1,0)</f>
        <v>0</v>
      </c>
      <c r="P141" s="9">
        <f>+IF(E141=0,1,0)</f>
        <v>0</v>
      </c>
      <c r="Q141" s="8">
        <f>IF(E141&gt;=0,E141,0)</f>
        <v>10</v>
      </c>
      <c r="R141" s="8">
        <f>IF(E141&lt;0,E141,0)</f>
        <v>0</v>
      </c>
      <c r="S141" s="42" t="str">
        <f t="shared" si="12"/>
        <v>4.45.00</v>
      </c>
      <c r="T141" s="42" t="str">
        <f t="shared" si="13"/>
        <v>15.30.00</v>
      </c>
      <c r="U141" s="42" t="str">
        <f t="shared" si="14"/>
        <v xml:space="preserve">6-ott-2020 </v>
      </c>
      <c r="V141" s="42">
        <f>MONTH(U141)</f>
        <v>10</v>
      </c>
      <c r="W141" s="42">
        <f>YEAR(U141)</f>
        <v>2020</v>
      </c>
      <c r="X141" s="42">
        <f>DAY(U141)</f>
        <v>6</v>
      </c>
      <c r="Y141" s="25">
        <f>Y140+E141</f>
        <v>868.65</v>
      </c>
    </row>
    <row r="142" spans="1:51" s="2" customFormat="1">
      <c r="A142" s="42" t="s">
        <v>352</v>
      </c>
      <c r="B142" s="42" t="s">
        <v>353</v>
      </c>
      <c r="C142" s="42" t="s">
        <v>54</v>
      </c>
      <c r="D142" s="42">
        <v>51</v>
      </c>
      <c r="E142" s="38">
        <v>10</v>
      </c>
      <c r="F142" s="4">
        <v>3.3999999999999998E-3</v>
      </c>
      <c r="G142" s="42">
        <v>0</v>
      </c>
      <c r="H142" s="25">
        <v>11.8</v>
      </c>
      <c r="I142" s="25">
        <v>-15.45</v>
      </c>
      <c r="J142" s="3">
        <v>10000</v>
      </c>
      <c r="K142" s="7">
        <f>+IF(AND(E142&gt;=0,E141&gt;=0),K141+1,IF(AND(E142&lt;0,E141&lt;0),K141-1,IF(AND(E142&gt;=0,E141&lt;0),1,-1)))</f>
        <v>4</v>
      </c>
      <c r="L142" s="6">
        <f>+IF(AND(E142&gt;=0,E141&gt;=0),L141+E142,IF(AND(E142&lt;0,E141&lt;0),L141+E142,E142))</f>
        <v>60</v>
      </c>
      <c r="M142" s="42">
        <v>152</v>
      </c>
      <c r="N142" s="9">
        <f>+IF(E142&gt;0,1,0)</f>
        <v>1</v>
      </c>
      <c r="O142" s="9">
        <f>+IF(E142&lt;0,-1,0)</f>
        <v>0</v>
      </c>
      <c r="P142" s="9">
        <f>+IF(E142=0,1,0)</f>
        <v>0</v>
      </c>
      <c r="Q142" s="8">
        <f>IF(E142&gt;=0,E142,0)</f>
        <v>10</v>
      </c>
      <c r="R142" s="8">
        <f>IF(E142&lt;0,E142,0)</f>
        <v>0</v>
      </c>
      <c r="S142" s="42" t="str">
        <f t="shared" si="12"/>
        <v>1.45.00</v>
      </c>
      <c r="T142" s="42" t="str">
        <f t="shared" si="13"/>
        <v>14.30.00</v>
      </c>
      <c r="U142" s="42" t="str">
        <f t="shared" si="14"/>
        <v xml:space="preserve">8-ott-2020 </v>
      </c>
      <c r="V142" s="42">
        <f>MONTH(U142)</f>
        <v>10</v>
      </c>
      <c r="W142" s="42">
        <f>YEAR(U142)</f>
        <v>2020</v>
      </c>
      <c r="X142" s="42">
        <f>DAY(U142)</f>
        <v>8</v>
      </c>
      <c r="Y142" s="25">
        <f>Y141+E142</f>
        <v>878.65</v>
      </c>
      <c r="AR142" s="42"/>
      <c r="AS142" s="42"/>
      <c r="AT142" s="42"/>
      <c r="AU142" s="42"/>
    </row>
    <row r="143" spans="1:51" s="2" customFormat="1">
      <c r="A143" s="42" t="s">
        <v>610</v>
      </c>
      <c r="B143" s="42" t="s">
        <v>611</v>
      </c>
      <c r="C143" s="42" t="s">
        <v>54</v>
      </c>
      <c r="D143" s="42">
        <v>47</v>
      </c>
      <c r="E143" s="36">
        <v>10</v>
      </c>
      <c r="F143" s="4">
        <v>3.0999999999999999E-3</v>
      </c>
      <c r="G143" s="42">
        <v>0</v>
      </c>
      <c r="H143" s="25">
        <v>11</v>
      </c>
      <c r="I143" s="25">
        <v>-13.7</v>
      </c>
      <c r="J143" s="3">
        <v>10000</v>
      </c>
      <c r="K143" s="7">
        <f>+IF(AND(E143&gt;=0,E142&gt;=0),K142+1,IF(AND(E143&lt;0,E142&lt;0),K142-1,IF(AND(E143&gt;=0,E142&lt;0),1,-1)))</f>
        <v>5</v>
      </c>
      <c r="L143" s="6">
        <f>+IF(AND(E143&gt;=0,E142&gt;=0),L142+E143,IF(AND(E143&lt;0,E142&lt;0),L142+E143,E143))</f>
        <v>70</v>
      </c>
      <c r="M143" s="42">
        <v>307</v>
      </c>
      <c r="N143" s="9">
        <f>+IF(E143&gt;0,1,0)</f>
        <v>1</v>
      </c>
      <c r="O143" s="9">
        <f>+IF(E143&lt;0,-1,0)</f>
        <v>0</v>
      </c>
      <c r="P143" s="9">
        <f>+IF(E143=0,1,0)</f>
        <v>0</v>
      </c>
      <c r="Q143" s="8">
        <f>IF(E143&gt;=0,E143,0)</f>
        <v>10</v>
      </c>
      <c r="R143" s="8">
        <f>IF(E143&lt;0,E143,0)</f>
        <v>0</v>
      </c>
      <c r="S143" s="42" t="str">
        <f t="shared" si="12"/>
        <v>4.00.00</v>
      </c>
      <c r="T143" s="42" t="str">
        <f t="shared" si="13"/>
        <v>15.45.00</v>
      </c>
      <c r="U143" s="42" t="str">
        <f t="shared" si="14"/>
        <v xml:space="preserve">8-ott-2020 </v>
      </c>
      <c r="V143" s="42">
        <f>MONTH(U143)</f>
        <v>10</v>
      </c>
      <c r="W143" s="42">
        <f>YEAR(U143)</f>
        <v>2020</v>
      </c>
      <c r="X143" s="42">
        <f>DAY(U143)</f>
        <v>8</v>
      </c>
      <c r="Y143" s="25">
        <f>Y142+E143</f>
        <v>888.65</v>
      </c>
    </row>
    <row r="144" spans="1:51" s="2" customFormat="1">
      <c r="A144" s="42" t="s">
        <v>667</v>
      </c>
      <c r="B144" s="42" t="s">
        <v>668</v>
      </c>
      <c r="C144" s="42" t="s">
        <v>54</v>
      </c>
      <c r="D144" s="42">
        <v>93</v>
      </c>
      <c r="E144" s="34">
        <v>-15</v>
      </c>
      <c r="F144" s="4">
        <v>-1.4500000000000001E-2</v>
      </c>
      <c r="G144" s="42">
        <v>0</v>
      </c>
      <c r="H144" s="25">
        <v>6.8</v>
      </c>
      <c r="I144" s="25">
        <v>-15</v>
      </c>
      <c r="J144" s="3">
        <v>10000</v>
      </c>
      <c r="K144" s="7">
        <f>+IF(AND(E144&gt;=0,E143&gt;=0),K143+1,IF(AND(E144&lt;0,E143&lt;0),K143-1,IF(AND(E144&gt;=0,E143&lt;0),1,-1)))</f>
        <v>-1</v>
      </c>
      <c r="L144" s="6">
        <f>+IF(AND(E144&gt;=0,E143&gt;=0),L143+E144,IF(AND(E144&lt;0,E143&lt;0),L143+E144,E144))</f>
        <v>-15</v>
      </c>
      <c r="M144" s="42">
        <v>345</v>
      </c>
      <c r="N144" s="9">
        <f>+IF(E144&gt;0,1,0)</f>
        <v>0</v>
      </c>
      <c r="O144" s="9">
        <f>+IF(E144&lt;0,-1,0)</f>
        <v>-1</v>
      </c>
      <c r="P144" s="9">
        <f>+IF(E144=0,1,0)</f>
        <v>0</v>
      </c>
      <c r="Q144" s="8">
        <f>IF(E144&gt;=0,E144,0)</f>
        <v>0</v>
      </c>
      <c r="R144" s="8">
        <f>IF(E144&lt;0,E144,0)</f>
        <v>-15</v>
      </c>
      <c r="S144" s="42" t="str">
        <f t="shared" si="12"/>
        <v>19.00.00</v>
      </c>
      <c r="T144" s="42" t="str">
        <f t="shared" si="13"/>
        <v>19.15.00</v>
      </c>
      <c r="U144" s="42" t="str">
        <f t="shared" si="14"/>
        <v xml:space="preserve">8-ott-2020 </v>
      </c>
      <c r="V144" s="42">
        <f>MONTH(U144)</f>
        <v>10</v>
      </c>
      <c r="W144" s="42">
        <f>YEAR(U144)</f>
        <v>2020</v>
      </c>
      <c r="X144" s="42">
        <f>DAY(U144)</f>
        <v>8</v>
      </c>
      <c r="Y144" s="25">
        <f>Y143+E144</f>
        <v>873.65</v>
      </c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</row>
    <row r="145" spans="1:51" s="2" customFormat="1">
      <c r="A145" s="42" t="s">
        <v>212</v>
      </c>
      <c r="B145" s="42" t="s">
        <v>213</v>
      </c>
      <c r="C145" s="42" t="s">
        <v>54</v>
      </c>
      <c r="D145" s="42">
        <v>4</v>
      </c>
      <c r="E145" s="34">
        <v>10</v>
      </c>
      <c r="F145" s="4">
        <v>1.6999999999999999E-3</v>
      </c>
      <c r="G145" s="42">
        <v>0</v>
      </c>
      <c r="H145" s="25">
        <v>10.7</v>
      </c>
      <c r="I145" s="25">
        <v>-0.4</v>
      </c>
      <c r="J145" s="3">
        <v>10000</v>
      </c>
      <c r="K145" s="7">
        <f>+IF(AND(E145&gt;=0,E144&gt;=0),K144+1,IF(AND(E145&lt;0,E144&lt;0),K144-1,IF(AND(E145&gt;=0,E144&lt;0),1,-1)))</f>
        <v>1</v>
      </c>
      <c r="L145" s="6">
        <f>+IF(AND(E145&gt;=0,E144&gt;=0),L144+E145,IF(AND(E145&lt;0,E144&lt;0),L144+E145,E145))</f>
        <v>10</v>
      </c>
      <c r="M145" s="42">
        <v>80</v>
      </c>
      <c r="N145" s="9">
        <f>+IF(E145&gt;0,1,0)</f>
        <v>1</v>
      </c>
      <c r="O145" s="9">
        <f>+IF(E145&lt;0,-1,0)</f>
        <v>0</v>
      </c>
      <c r="P145" s="9">
        <f>+IF(E145=0,1,0)</f>
        <v>0</v>
      </c>
      <c r="Q145" s="8">
        <f>IF(E145&gt;=0,E145,0)</f>
        <v>10</v>
      </c>
      <c r="R145" s="8">
        <f>IF(E145&lt;0,E145,0)</f>
        <v>0</v>
      </c>
      <c r="S145" s="42" t="str">
        <f t="shared" si="12"/>
        <v>6.45.00</v>
      </c>
      <c r="T145" s="42" t="str">
        <f t="shared" si="13"/>
        <v>7.45.00</v>
      </c>
      <c r="U145" s="42" t="str">
        <f t="shared" si="14"/>
        <v>12-ott-2020</v>
      </c>
      <c r="V145" s="42">
        <f>MONTH(U145)</f>
        <v>10</v>
      </c>
      <c r="W145" s="42">
        <f>YEAR(U145)</f>
        <v>2020</v>
      </c>
      <c r="X145" s="42">
        <f>DAY(U145)</f>
        <v>12</v>
      </c>
      <c r="Y145" s="25">
        <f>Y144+E145</f>
        <v>883.65</v>
      </c>
    </row>
    <row r="146" spans="1:51" s="2" customFormat="1">
      <c r="A146" s="42" t="s">
        <v>350</v>
      </c>
      <c r="B146" s="42" t="s">
        <v>351</v>
      </c>
      <c r="C146" s="42" t="s">
        <v>54</v>
      </c>
      <c r="D146" s="42">
        <v>90</v>
      </c>
      <c r="E146" s="36">
        <v>-20</v>
      </c>
      <c r="F146" s="4">
        <v>-6.6E-3</v>
      </c>
      <c r="G146" s="42">
        <v>0</v>
      </c>
      <c r="H146" s="25">
        <v>0</v>
      </c>
      <c r="I146" s="25">
        <v>-20</v>
      </c>
      <c r="J146" s="3">
        <v>10000</v>
      </c>
      <c r="K146" s="7">
        <f>+IF(AND(E146&gt;=0,E145&gt;=0),K145+1,IF(AND(E146&lt;0,E145&lt;0),K145-1,IF(AND(E146&gt;=0,E145&lt;0),1,-1)))</f>
        <v>-1</v>
      </c>
      <c r="L146" s="6">
        <f>+IF(AND(E146&gt;=0,E145&gt;=0),L145+E146,IF(AND(E146&lt;0,E145&lt;0),L145+E146,E146))</f>
        <v>-20</v>
      </c>
      <c r="M146" s="42">
        <v>151</v>
      </c>
      <c r="N146" s="9">
        <f>+IF(E146&gt;0,1,0)</f>
        <v>0</v>
      </c>
      <c r="O146" s="9">
        <f>+IF(E146&lt;0,-1,0)</f>
        <v>-1</v>
      </c>
      <c r="P146" s="9">
        <f>+IF(E146=0,1,0)</f>
        <v>0</v>
      </c>
      <c r="Q146" s="8">
        <f>IF(E146&gt;=0,E146,0)</f>
        <v>0</v>
      </c>
      <c r="R146" s="8">
        <f>IF(E146&lt;0,E146,0)</f>
        <v>-20</v>
      </c>
      <c r="S146" s="42" t="str">
        <f t="shared" si="12"/>
        <v>10.30.00</v>
      </c>
      <c r="T146" s="42" t="str">
        <f t="shared" si="13"/>
        <v>9.00.00</v>
      </c>
      <c r="U146" s="42" t="str">
        <f t="shared" si="14"/>
        <v>12-ott-2020</v>
      </c>
      <c r="V146" s="42">
        <f>MONTH(U146)</f>
        <v>10</v>
      </c>
      <c r="W146" s="42">
        <f>YEAR(U146)</f>
        <v>2020</v>
      </c>
      <c r="X146" s="42">
        <f>DAY(U146)</f>
        <v>12</v>
      </c>
      <c r="Y146" s="25">
        <f>Y145+E146</f>
        <v>863.65</v>
      </c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</row>
    <row r="147" spans="1:51" s="2" customFormat="1">
      <c r="A147" s="42" t="s">
        <v>350</v>
      </c>
      <c r="B147" s="42" t="s">
        <v>409</v>
      </c>
      <c r="C147" s="42" t="s">
        <v>54</v>
      </c>
      <c r="D147" s="42">
        <v>1</v>
      </c>
      <c r="E147" s="34">
        <v>-20</v>
      </c>
      <c r="F147" s="4">
        <v>-3.0000000000000001E-3</v>
      </c>
      <c r="G147" s="42">
        <v>0</v>
      </c>
      <c r="H147" s="25">
        <v>0</v>
      </c>
      <c r="I147" s="25">
        <v>-20</v>
      </c>
      <c r="J147" s="3">
        <v>10000</v>
      </c>
      <c r="K147" s="7">
        <f>+IF(AND(E147&gt;=0,E146&gt;=0),K146+1,IF(AND(E147&lt;0,E146&lt;0),K146-1,IF(AND(E147&gt;=0,E146&lt;0),1,-1)))</f>
        <v>-2</v>
      </c>
      <c r="L147" s="6">
        <f>+IF(AND(E147&gt;=0,E146&gt;=0),L146+E147,IF(AND(E147&lt;0,E146&lt;0),L146+E147,E147))</f>
        <v>-40</v>
      </c>
      <c r="M147" s="42">
        <v>183</v>
      </c>
      <c r="N147" s="9">
        <f>+IF(E147&gt;0,1,0)</f>
        <v>0</v>
      </c>
      <c r="O147" s="9">
        <f>+IF(E147&lt;0,-1,0)</f>
        <v>-1</v>
      </c>
      <c r="P147" s="9">
        <f>+IF(E147=0,1,0)</f>
        <v>0</v>
      </c>
      <c r="Q147" s="8">
        <f>IF(E147&gt;=0,E147,0)</f>
        <v>0</v>
      </c>
      <c r="R147" s="8">
        <f>IF(E147&lt;0,E147,0)</f>
        <v>-20</v>
      </c>
      <c r="S147" s="42" t="str">
        <f t="shared" si="12"/>
        <v>10.30.00</v>
      </c>
      <c r="T147" s="42" t="str">
        <f t="shared" si="13"/>
        <v>10.45.00</v>
      </c>
      <c r="U147" s="42" t="str">
        <f t="shared" si="14"/>
        <v>12-ott-2020</v>
      </c>
      <c r="V147" s="42">
        <f>MONTH(U147)</f>
        <v>10</v>
      </c>
      <c r="W147" s="42">
        <f>YEAR(U147)</f>
        <v>2020</v>
      </c>
      <c r="X147" s="42">
        <f>DAY(U147)</f>
        <v>12</v>
      </c>
      <c r="Y147" s="25">
        <f>Y146+E147</f>
        <v>843.65</v>
      </c>
    </row>
    <row r="148" spans="1:51" s="2" customFormat="1">
      <c r="A148" s="42" t="s">
        <v>350</v>
      </c>
      <c r="B148" s="42" t="s">
        <v>498</v>
      </c>
      <c r="C148" s="42" t="s">
        <v>54</v>
      </c>
      <c r="D148" s="42">
        <v>47</v>
      </c>
      <c r="E148" s="38">
        <v>9.9</v>
      </c>
      <c r="F148" s="4">
        <v>4.0000000000000001E-3</v>
      </c>
      <c r="G148" s="42">
        <v>0</v>
      </c>
      <c r="H148" s="25">
        <v>10</v>
      </c>
      <c r="I148" s="25">
        <v>-11.5</v>
      </c>
      <c r="J148" s="3">
        <v>10000</v>
      </c>
      <c r="K148" s="7">
        <f>+IF(AND(E148&gt;=0,E147&gt;=0),K147+1,IF(AND(E148&lt;0,E147&lt;0),K147-1,IF(AND(E148&gt;=0,E147&lt;0),1,-1)))</f>
        <v>1</v>
      </c>
      <c r="L148" s="6">
        <f>+IF(AND(E148&gt;=0,E147&gt;=0),L147+E148,IF(AND(E148&lt;0,E147&lt;0),L147+E148,E148))</f>
        <v>9.9</v>
      </c>
      <c r="M148" s="42">
        <v>234</v>
      </c>
      <c r="N148" s="9">
        <f>+IF(E148&gt;0,1,0)</f>
        <v>1</v>
      </c>
      <c r="O148" s="9">
        <f>+IF(E148&lt;0,-1,0)</f>
        <v>0</v>
      </c>
      <c r="P148" s="9">
        <f>+IF(E148=0,1,0)</f>
        <v>0</v>
      </c>
      <c r="Q148" s="8">
        <f>IF(E148&gt;=0,E148,0)</f>
        <v>9.9</v>
      </c>
      <c r="R148" s="8">
        <f>IF(E148&lt;0,E148,0)</f>
        <v>0</v>
      </c>
      <c r="S148" s="42" t="str">
        <f t="shared" si="12"/>
        <v>10.30.00</v>
      </c>
      <c r="T148" s="42" t="str">
        <f t="shared" si="13"/>
        <v>22.15.00</v>
      </c>
      <c r="U148" s="42" t="str">
        <f t="shared" si="14"/>
        <v>12-ott-2020</v>
      </c>
      <c r="V148" s="42">
        <f>MONTH(U148)</f>
        <v>10</v>
      </c>
      <c r="W148" s="42">
        <f>YEAR(U148)</f>
        <v>2020</v>
      </c>
      <c r="X148" s="42">
        <f>DAY(U148)</f>
        <v>12</v>
      </c>
      <c r="Y148" s="25">
        <f>Y147+E148</f>
        <v>853.55</v>
      </c>
    </row>
    <row r="149" spans="1:51" s="2" customFormat="1">
      <c r="A149" s="42" t="s">
        <v>350</v>
      </c>
      <c r="B149" s="42" t="s">
        <v>609</v>
      </c>
      <c r="C149" s="42" t="s">
        <v>54</v>
      </c>
      <c r="D149" s="42">
        <v>34</v>
      </c>
      <c r="E149" s="38">
        <v>10</v>
      </c>
      <c r="F149" s="4">
        <v>3.0000000000000001E-3</v>
      </c>
      <c r="G149" s="42">
        <v>0</v>
      </c>
      <c r="H149" s="25">
        <v>12</v>
      </c>
      <c r="I149" s="25">
        <v>-14</v>
      </c>
      <c r="J149" s="3">
        <v>10000</v>
      </c>
      <c r="K149" s="7">
        <f>+IF(AND(E149&gt;=0,E148&gt;=0),K148+1,IF(AND(E149&lt;0,E148&lt;0),K148-1,IF(AND(E149&gt;=0,E148&lt;0),1,-1)))</f>
        <v>2</v>
      </c>
      <c r="L149" s="6">
        <f>+IF(AND(E149&gt;=0,E148&gt;=0),L148+E149,IF(AND(E149&lt;0,E148&lt;0),L148+E149,E149))</f>
        <v>19.899999999999999</v>
      </c>
      <c r="M149" s="42">
        <v>306</v>
      </c>
      <c r="N149" s="9">
        <f>+IF(E149&gt;0,1,0)</f>
        <v>1</v>
      </c>
      <c r="O149" s="9">
        <f>+IF(E149&lt;0,-1,0)</f>
        <v>0</v>
      </c>
      <c r="P149" s="9">
        <f>+IF(E149=0,1,0)</f>
        <v>0</v>
      </c>
      <c r="Q149" s="8">
        <f>IF(E149&gt;=0,E149,0)</f>
        <v>10</v>
      </c>
      <c r="R149" s="8">
        <f>IF(E149&lt;0,E149,0)</f>
        <v>0</v>
      </c>
      <c r="S149" s="42" t="str">
        <f t="shared" si="12"/>
        <v>10.30.00</v>
      </c>
      <c r="T149" s="42" t="str">
        <f t="shared" si="13"/>
        <v>19.00.00</v>
      </c>
      <c r="U149" s="42" t="str">
        <f t="shared" si="14"/>
        <v>12-ott-2020</v>
      </c>
      <c r="V149" s="42">
        <f>MONTH(U149)</f>
        <v>10</v>
      </c>
      <c r="W149" s="42">
        <f>YEAR(U149)</f>
        <v>2020</v>
      </c>
      <c r="X149" s="42">
        <f>DAY(U149)</f>
        <v>12</v>
      </c>
      <c r="Y149" s="25">
        <f>Y148+E149</f>
        <v>863.55</v>
      </c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</row>
    <row r="150" spans="1:51" s="2" customFormat="1">
      <c r="A150" s="42" t="s">
        <v>154</v>
      </c>
      <c r="B150" s="42" t="s">
        <v>155</v>
      </c>
      <c r="C150" s="42" t="s">
        <v>54</v>
      </c>
      <c r="D150" s="42">
        <v>10</v>
      </c>
      <c r="E150" s="36">
        <v>10</v>
      </c>
      <c r="F150" s="4">
        <v>2.8E-3</v>
      </c>
      <c r="G150" s="42">
        <v>0</v>
      </c>
      <c r="H150" s="25">
        <v>10.25</v>
      </c>
      <c r="I150" s="25">
        <v>-6.25</v>
      </c>
      <c r="J150" s="3">
        <v>10000</v>
      </c>
      <c r="K150" s="7">
        <f>+IF(AND(E150&gt;=0,E149&gt;=0),K149+1,IF(AND(E150&lt;0,E149&lt;0),K149-1,IF(AND(E150&gt;=0,E149&lt;0),1,-1)))</f>
        <v>3</v>
      </c>
      <c r="L150" s="6">
        <f>+IF(AND(E150&gt;=0,E149&gt;=0),L149+E150,IF(AND(E150&lt;0,E149&lt;0),L149+E150,E150))</f>
        <v>29.9</v>
      </c>
      <c r="M150" s="42">
        <v>50</v>
      </c>
      <c r="N150" s="9">
        <f>+IF(E150&gt;0,1,0)</f>
        <v>1</v>
      </c>
      <c r="O150" s="9">
        <f>+IF(E150&lt;0,-1,0)</f>
        <v>0</v>
      </c>
      <c r="P150" s="9">
        <f>+IF(E150=0,1,0)</f>
        <v>0</v>
      </c>
      <c r="Q150" s="8">
        <f>IF(E150&gt;=0,E150,0)</f>
        <v>10</v>
      </c>
      <c r="R150" s="8">
        <f>IF(E150&lt;0,E150,0)</f>
        <v>0</v>
      </c>
      <c r="S150" s="42" t="str">
        <f t="shared" si="12"/>
        <v>8.45.00</v>
      </c>
      <c r="T150" s="42" t="str">
        <f t="shared" si="13"/>
        <v>11.15.00</v>
      </c>
      <c r="U150" s="42" t="str">
        <f t="shared" si="14"/>
        <v>13-ott-2020</v>
      </c>
      <c r="V150" s="42">
        <f>MONTH(U150)</f>
        <v>10</v>
      </c>
      <c r="W150" s="42">
        <f>YEAR(U150)</f>
        <v>2020</v>
      </c>
      <c r="X150" s="42">
        <f>DAY(U150)</f>
        <v>13</v>
      </c>
      <c r="Y150" s="25">
        <f>Y149+E150</f>
        <v>873.55</v>
      </c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</row>
    <row r="151" spans="1:51" s="2" customFormat="1">
      <c r="A151" s="42" t="s">
        <v>272</v>
      </c>
      <c r="B151" s="42" t="s">
        <v>273</v>
      </c>
      <c r="C151" s="42" t="s">
        <v>53</v>
      </c>
      <c r="D151" s="42">
        <v>40</v>
      </c>
      <c r="E151" s="34">
        <v>20</v>
      </c>
      <c r="F151" s="4">
        <v>1.04E-2</v>
      </c>
      <c r="G151" s="42">
        <v>0</v>
      </c>
      <c r="H151" s="25">
        <v>26.3</v>
      </c>
      <c r="I151" s="25">
        <v>-8.8000000000000007</v>
      </c>
      <c r="J151" s="3">
        <v>10000</v>
      </c>
      <c r="K151" s="7">
        <f>+IF(AND(E151&gt;=0,E150&gt;=0),K150+1,IF(AND(E151&lt;0,E150&lt;0),K150-1,IF(AND(E151&gt;=0,E150&lt;0),1,-1)))</f>
        <v>4</v>
      </c>
      <c r="L151" s="6">
        <f>+IF(AND(E151&gt;=0,E150&gt;=0),L150+E151,IF(AND(E151&lt;0,E150&lt;0),L150+E151,E151))</f>
        <v>49.9</v>
      </c>
      <c r="M151" s="42">
        <v>112</v>
      </c>
      <c r="N151" s="9">
        <f>+IF(E151&gt;0,1,0)</f>
        <v>1</v>
      </c>
      <c r="O151" s="9">
        <f>+IF(E151&lt;0,-1,0)</f>
        <v>0</v>
      </c>
      <c r="P151" s="9">
        <f>+IF(E151=0,1,0)</f>
        <v>0</v>
      </c>
      <c r="Q151" s="8">
        <f>IF(E151&gt;=0,E151,0)</f>
        <v>20</v>
      </c>
      <c r="R151" s="8">
        <f>IF(E151&lt;0,E151,0)</f>
        <v>0</v>
      </c>
      <c r="S151" s="42" t="str">
        <f t="shared" si="12"/>
        <v>7.30.00</v>
      </c>
      <c r="T151" s="42" t="str">
        <f t="shared" si="13"/>
        <v>17.30.00</v>
      </c>
      <c r="U151" s="42" t="str">
        <f t="shared" si="14"/>
        <v>13-ott-2020</v>
      </c>
      <c r="V151" s="42">
        <f>MONTH(U151)</f>
        <v>10</v>
      </c>
      <c r="W151" s="42">
        <f>YEAR(U151)</f>
        <v>2020</v>
      </c>
      <c r="X151" s="42">
        <f>DAY(U151)</f>
        <v>13</v>
      </c>
      <c r="Y151" s="25">
        <f>Y150+E151</f>
        <v>893.55</v>
      </c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</row>
    <row r="152" spans="1:51" s="2" customFormat="1">
      <c r="A152" s="42" t="s">
        <v>496</v>
      </c>
      <c r="B152" s="42" t="s">
        <v>497</v>
      </c>
      <c r="C152" s="42" t="s">
        <v>53</v>
      </c>
      <c r="D152" s="42">
        <v>28</v>
      </c>
      <c r="E152" s="38">
        <v>10</v>
      </c>
      <c r="F152" s="4">
        <v>4.0000000000000001E-3</v>
      </c>
      <c r="G152" s="42">
        <v>0</v>
      </c>
      <c r="H152" s="25">
        <v>12.9</v>
      </c>
      <c r="I152" s="25">
        <v>-2.85</v>
      </c>
      <c r="J152" s="3">
        <v>10000</v>
      </c>
      <c r="K152" s="7">
        <f>+IF(AND(E152&gt;=0,E151&gt;=0),K151+1,IF(AND(E152&lt;0,E151&lt;0),K151-1,IF(AND(E152&gt;=0,E151&lt;0),1,-1)))</f>
        <v>5</v>
      </c>
      <c r="L152" s="6">
        <f>+IF(AND(E152&gt;=0,E151&gt;=0),L151+E152,IF(AND(E152&lt;0,E151&lt;0),L151+E152,E152))</f>
        <v>59.9</v>
      </c>
      <c r="M152" s="42">
        <v>233</v>
      </c>
      <c r="N152" s="9">
        <f>+IF(E152&gt;0,1,0)</f>
        <v>1</v>
      </c>
      <c r="O152" s="9">
        <f>+IF(E152&lt;0,-1,0)</f>
        <v>0</v>
      </c>
      <c r="P152" s="9">
        <f>+IF(E152=0,1,0)</f>
        <v>0</v>
      </c>
      <c r="Q152" s="8">
        <f>IF(E152&gt;=0,E152,0)</f>
        <v>10</v>
      </c>
      <c r="R152" s="8">
        <f>IF(E152&lt;0,E152,0)</f>
        <v>0</v>
      </c>
      <c r="S152" s="42" t="str">
        <f t="shared" si="12"/>
        <v>9.15.00</v>
      </c>
      <c r="T152" s="42" t="str">
        <f t="shared" si="13"/>
        <v>16.15.00</v>
      </c>
      <c r="U152" s="42" t="str">
        <f t="shared" si="14"/>
        <v>13-ott-2020</v>
      </c>
      <c r="V152" s="42">
        <f>MONTH(U152)</f>
        <v>10</v>
      </c>
      <c r="W152" s="42">
        <f>YEAR(U152)</f>
        <v>2020</v>
      </c>
      <c r="X152" s="42">
        <f>DAY(U152)</f>
        <v>13</v>
      </c>
      <c r="Y152" s="25">
        <f>Y151+E152</f>
        <v>903.55</v>
      </c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</row>
    <row r="153" spans="1:51" s="2" customFormat="1">
      <c r="A153" s="42" t="s">
        <v>753</v>
      </c>
      <c r="B153" s="42" t="s">
        <v>754</v>
      </c>
      <c r="C153" s="42" t="s">
        <v>54</v>
      </c>
      <c r="D153" s="42">
        <v>44</v>
      </c>
      <c r="E153" s="38">
        <v>10</v>
      </c>
      <c r="F153" s="4">
        <v>4.1099999999999998E-2</v>
      </c>
      <c r="G153" s="42">
        <v>0</v>
      </c>
      <c r="H153" s="25">
        <v>0</v>
      </c>
      <c r="I153" s="25">
        <v>0</v>
      </c>
      <c r="J153" s="3">
        <v>10000</v>
      </c>
      <c r="K153" s="7">
        <f>+IF(AND(E153&gt;=0,E152&gt;=0),K152+1,IF(AND(E153&lt;0,E152&lt;0),K152-1,IF(AND(E153&gt;=0,E152&lt;0),1,-1)))</f>
        <v>6</v>
      </c>
      <c r="L153" s="6">
        <f>+IF(AND(E153&gt;=0,E152&gt;=0),L152+E153,IF(AND(E153&lt;0,E152&lt;0),L152+E153,E153))</f>
        <v>69.900000000000006</v>
      </c>
      <c r="M153" s="42">
        <v>391</v>
      </c>
      <c r="N153" s="9">
        <f>+IF(E153&gt;0,1,0)</f>
        <v>1</v>
      </c>
      <c r="O153" s="9">
        <f>+IF(E153&lt;0,-1,0)</f>
        <v>0</v>
      </c>
      <c r="P153" s="9">
        <f>+IF(E153=0,1,0)</f>
        <v>0</v>
      </c>
      <c r="Q153" s="8">
        <f>IF(E153&gt;=0,E153,0)</f>
        <v>10</v>
      </c>
      <c r="R153" s="8">
        <f>IF(E153&lt;0,E153,0)</f>
        <v>0</v>
      </c>
      <c r="S153" s="42" t="str">
        <f t="shared" si="12"/>
        <v>6.15.00</v>
      </c>
      <c r="T153" s="42" t="str">
        <f t="shared" si="13"/>
        <v>17.15.00</v>
      </c>
      <c r="U153" s="42" t="str">
        <f t="shared" si="14"/>
        <v>13-ott-2020</v>
      </c>
      <c r="V153" s="42">
        <f>MONTH(U153)</f>
        <v>10</v>
      </c>
      <c r="W153" s="42">
        <f>YEAR(U153)</f>
        <v>2020</v>
      </c>
      <c r="X153" s="42">
        <f>DAY(U153)</f>
        <v>13</v>
      </c>
      <c r="Y153" s="25">
        <f>Y152+E153</f>
        <v>913.55</v>
      </c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</row>
    <row r="154" spans="1:51" s="2" customFormat="1">
      <c r="A154" s="42" t="s">
        <v>607</v>
      </c>
      <c r="B154" s="42" t="s">
        <v>608</v>
      </c>
      <c r="C154" s="42" t="s">
        <v>53</v>
      </c>
      <c r="D154" s="42">
        <v>44</v>
      </c>
      <c r="E154" s="34">
        <v>65</v>
      </c>
      <c r="F154" s="4">
        <v>0.02</v>
      </c>
      <c r="G154" s="42">
        <v>0</v>
      </c>
      <c r="H154" s="25">
        <v>70.3</v>
      </c>
      <c r="I154" s="25">
        <v>-8.3000000000000007</v>
      </c>
      <c r="J154" s="3">
        <v>10000</v>
      </c>
      <c r="K154" s="7">
        <f>+IF(AND(E154&gt;=0,E153&gt;=0),K153+1,IF(AND(E154&lt;0,E153&lt;0),K153-1,IF(AND(E154&gt;=0,E153&lt;0),1,-1)))</f>
        <v>7</v>
      </c>
      <c r="L154" s="6">
        <f>+IF(AND(E154&gt;=0,E153&gt;=0),L153+E154,IF(AND(E154&lt;0,E153&lt;0),L153+E154,E154))</f>
        <v>134.9</v>
      </c>
      <c r="M154" s="42">
        <v>305</v>
      </c>
      <c r="N154" s="9">
        <f>+IF(E154&gt;0,1,0)</f>
        <v>1</v>
      </c>
      <c r="O154" s="9">
        <f>+IF(E154&lt;0,-1,0)</f>
        <v>0</v>
      </c>
      <c r="P154" s="9">
        <f>+IF(E154=0,1,0)</f>
        <v>0</v>
      </c>
      <c r="Q154" s="8">
        <f>IF(E154&gt;=0,E154,0)</f>
        <v>65</v>
      </c>
      <c r="R154" s="8">
        <f>IF(E154&lt;0,E154,0)</f>
        <v>0</v>
      </c>
      <c r="S154" s="42" t="str">
        <f t="shared" si="12"/>
        <v>0.45.00</v>
      </c>
      <c r="T154" s="42" t="str">
        <f t="shared" si="13"/>
        <v>11.45.00</v>
      </c>
      <c r="U154" s="42" t="str">
        <f t="shared" si="14"/>
        <v>15-ott-2020</v>
      </c>
      <c r="V154" s="42">
        <f>MONTH(U154)</f>
        <v>10</v>
      </c>
      <c r="W154" s="42">
        <f>YEAR(U154)</f>
        <v>2020</v>
      </c>
      <c r="X154" s="42">
        <f>DAY(U154)</f>
        <v>15</v>
      </c>
      <c r="Y154" s="25">
        <f>Y153+E154</f>
        <v>978.55</v>
      </c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</row>
    <row r="155" spans="1:51" s="2" customFormat="1">
      <c r="A155" s="42" t="s">
        <v>210</v>
      </c>
      <c r="B155" s="42" t="s">
        <v>211</v>
      </c>
      <c r="C155" s="42" t="s">
        <v>53</v>
      </c>
      <c r="D155" s="42">
        <v>11</v>
      </c>
      <c r="E155" s="34">
        <v>20</v>
      </c>
      <c r="F155" s="4">
        <v>3.5000000000000001E-3</v>
      </c>
      <c r="G155" s="42">
        <v>0</v>
      </c>
      <c r="H155" s="25">
        <v>22.5</v>
      </c>
      <c r="I155" s="25">
        <v>-0.9</v>
      </c>
      <c r="J155" s="3">
        <v>10000</v>
      </c>
      <c r="K155" s="7">
        <f>+IF(AND(E155&gt;=0,E154&gt;=0),K154+1,IF(AND(E155&lt;0,E154&lt;0),K154-1,IF(AND(E155&gt;=0,E154&lt;0),1,-1)))</f>
        <v>8</v>
      </c>
      <c r="L155" s="6">
        <f>+IF(AND(E155&gt;=0,E154&gt;=0),L154+E155,IF(AND(E155&lt;0,E154&lt;0),L154+E155,E155))</f>
        <v>154.9</v>
      </c>
      <c r="M155" s="42">
        <v>79</v>
      </c>
      <c r="N155" s="9">
        <f>+IF(E155&gt;0,1,0)</f>
        <v>1</v>
      </c>
      <c r="O155" s="9">
        <f>+IF(E155&lt;0,-1,0)</f>
        <v>0</v>
      </c>
      <c r="P155" s="9">
        <f>+IF(E155=0,1,0)</f>
        <v>0</v>
      </c>
      <c r="Q155" s="8">
        <f>IF(E155&gt;=0,E155,0)</f>
        <v>20</v>
      </c>
      <c r="R155" s="8">
        <f>IF(E155&lt;0,E155,0)</f>
        <v>0</v>
      </c>
      <c r="S155" s="42" t="str">
        <f t="shared" si="12"/>
        <v>17.30.00</v>
      </c>
      <c r="T155" s="42" t="str">
        <f t="shared" si="13"/>
        <v>20.15.00</v>
      </c>
      <c r="U155" s="42" t="str">
        <f t="shared" si="14"/>
        <v>19-ott-2020</v>
      </c>
      <c r="V155" s="42">
        <f>MONTH(U155)</f>
        <v>10</v>
      </c>
      <c r="W155" s="42">
        <f>YEAR(U155)</f>
        <v>2020</v>
      </c>
      <c r="X155" s="42">
        <f>DAY(U155)</f>
        <v>19</v>
      </c>
      <c r="Y155" s="25">
        <f>Y154+E155</f>
        <v>998.55</v>
      </c>
    </row>
    <row r="156" spans="1:51" s="2" customFormat="1">
      <c r="A156" s="42" t="s">
        <v>271</v>
      </c>
      <c r="B156" s="42" t="s">
        <v>153</v>
      </c>
      <c r="C156" s="42" t="s">
        <v>54</v>
      </c>
      <c r="D156" s="42">
        <v>47</v>
      </c>
      <c r="E156" s="36">
        <v>-15</v>
      </c>
      <c r="F156" s="4">
        <v>-7.7999999999999996E-3</v>
      </c>
      <c r="G156" s="42">
        <v>0</v>
      </c>
      <c r="H156" s="25">
        <v>0.8</v>
      </c>
      <c r="I156" s="25">
        <v>-15</v>
      </c>
      <c r="J156" s="3">
        <v>10000</v>
      </c>
      <c r="K156" s="7">
        <f>+IF(AND(E156&gt;=0,E155&gt;=0),K155+1,IF(AND(E156&lt;0,E155&lt;0),K155-1,IF(AND(E156&gt;=0,E155&lt;0),1,-1)))</f>
        <v>-1</v>
      </c>
      <c r="L156" s="6">
        <f>+IF(AND(E156&gt;=0,E155&gt;=0),L155+E156,IF(AND(E156&lt;0,E155&lt;0),L155+E156,E156))</f>
        <v>-15</v>
      </c>
      <c r="M156" s="42">
        <v>111</v>
      </c>
      <c r="N156" s="9">
        <f>+IF(E156&gt;0,1,0)</f>
        <v>0</v>
      </c>
      <c r="O156" s="9">
        <f>+IF(E156&lt;0,-1,0)</f>
        <v>-1</v>
      </c>
      <c r="P156" s="9">
        <f>+IF(E156=0,1,0)</f>
        <v>0</v>
      </c>
      <c r="Q156" s="8">
        <f>IF(E156&gt;=0,E156,0)</f>
        <v>0</v>
      </c>
      <c r="R156" s="8">
        <f>IF(E156&lt;0,E156,0)</f>
        <v>-15</v>
      </c>
      <c r="S156" s="42" t="str">
        <f t="shared" si="12"/>
        <v>15.15.00</v>
      </c>
      <c r="T156" s="42" t="str">
        <f t="shared" si="13"/>
        <v>4.00.00</v>
      </c>
      <c r="U156" s="42" t="str">
        <f t="shared" si="14"/>
        <v>19-ott-2020</v>
      </c>
      <c r="V156" s="42">
        <f>MONTH(U156)</f>
        <v>10</v>
      </c>
      <c r="W156" s="42">
        <f>YEAR(U156)</f>
        <v>2020</v>
      </c>
      <c r="X156" s="42">
        <f>DAY(U156)</f>
        <v>19</v>
      </c>
      <c r="Y156" s="25">
        <f>Y155+E156</f>
        <v>983.55</v>
      </c>
    </row>
    <row r="157" spans="1:51" s="2" customFormat="1">
      <c r="A157" s="42" t="s">
        <v>494</v>
      </c>
      <c r="B157" s="42" t="s">
        <v>495</v>
      </c>
      <c r="C157" s="42" t="s">
        <v>54</v>
      </c>
      <c r="D157" s="42">
        <v>38</v>
      </c>
      <c r="E157" s="38">
        <v>15</v>
      </c>
      <c r="F157" s="4">
        <v>6.1000000000000004E-3</v>
      </c>
      <c r="G157" s="42">
        <v>0</v>
      </c>
      <c r="H157" s="25">
        <v>25.2</v>
      </c>
      <c r="I157" s="25">
        <v>-0.25</v>
      </c>
      <c r="J157" s="3">
        <v>10000</v>
      </c>
      <c r="K157" s="7">
        <f>+IF(AND(E157&gt;=0,E156&gt;=0),K156+1,IF(AND(E157&lt;0,E156&lt;0),K156-1,IF(AND(E157&gt;=0,E156&lt;0),1,-1)))</f>
        <v>1</v>
      </c>
      <c r="L157" s="6">
        <f>+IF(AND(E157&gt;=0,E156&gt;=0),L156+E157,IF(AND(E157&lt;0,E156&lt;0),L156+E157,E157))</f>
        <v>15</v>
      </c>
      <c r="M157" s="42">
        <v>232</v>
      </c>
      <c r="N157" s="9">
        <f>+IF(E157&gt;0,1,0)</f>
        <v>1</v>
      </c>
      <c r="O157" s="9">
        <f>+IF(E157&lt;0,-1,0)</f>
        <v>0</v>
      </c>
      <c r="P157" s="9">
        <f>+IF(E157=0,1,0)</f>
        <v>0</v>
      </c>
      <c r="Q157" s="8">
        <f>IF(E157&gt;=0,E157,0)</f>
        <v>15</v>
      </c>
      <c r="R157" s="8">
        <f>IF(E157&lt;0,E157,0)</f>
        <v>0</v>
      </c>
      <c r="S157" s="42" t="str">
        <f t="shared" si="12"/>
        <v>0.15.00</v>
      </c>
      <c r="T157" s="42" t="str">
        <f t="shared" si="13"/>
        <v>9.45.00</v>
      </c>
      <c r="U157" s="42" t="str">
        <f t="shared" si="14"/>
        <v>19-ott-2020</v>
      </c>
      <c r="V157" s="42">
        <f>MONTH(U157)</f>
        <v>10</v>
      </c>
      <c r="W157" s="42">
        <f>YEAR(U157)</f>
        <v>2020</v>
      </c>
      <c r="X157" s="42">
        <f>DAY(U157)</f>
        <v>19</v>
      </c>
      <c r="Y157" s="25">
        <f>Y156+E157</f>
        <v>998.55</v>
      </c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</row>
    <row r="158" spans="1:51" s="2" customFormat="1">
      <c r="A158" s="42" t="s">
        <v>152</v>
      </c>
      <c r="B158" s="42" t="s">
        <v>153</v>
      </c>
      <c r="C158" s="42" t="s">
        <v>53</v>
      </c>
      <c r="D158" s="42">
        <v>7</v>
      </c>
      <c r="E158" s="34">
        <v>10</v>
      </c>
      <c r="F158" s="4">
        <v>2.8999999999999998E-3</v>
      </c>
      <c r="G158" s="42">
        <v>0</v>
      </c>
      <c r="H158" s="25">
        <v>11.25</v>
      </c>
      <c r="I158" s="25">
        <v>0</v>
      </c>
      <c r="J158" s="3">
        <v>10000</v>
      </c>
      <c r="K158" s="7">
        <f>+IF(AND(E158&gt;=0,E157&gt;=0),K157+1,IF(AND(E158&lt;0,E157&lt;0),K157-1,IF(AND(E158&gt;=0,E157&lt;0),1,-1)))</f>
        <v>2</v>
      </c>
      <c r="L158" s="6">
        <f>+IF(AND(E158&gt;=0,E157&gt;=0),L157+E158,IF(AND(E158&lt;0,E157&lt;0),L157+E158,E158))</f>
        <v>25</v>
      </c>
      <c r="M158" s="42">
        <v>49</v>
      </c>
      <c r="N158" s="9">
        <f>+IF(E158&gt;0,1,0)</f>
        <v>1</v>
      </c>
      <c r="O158" s="9">
        <f>+IF(E158&lt;0,-1,0)</f>
        <v>0</v>
      </c>
      <c r="P158" s="9">
        <f>+IF(E158=0,1,0)</f>
        <v>0</v>
      </c>
      <c r="Q158" s="8">
        <f>IF(E158&gt;=0,E158,0)</f>
        <v>10</v>
      </c>
      <c r="R158" s="8">
        <f>IF(E158&lt;0,E158,0)</f>
        <v>0</v>
      </c>
      <c r="S158" s="42" t="str">
        <f t="shared" si="12"/>
        <v>2.15.00</v>
      </c>
      <c r="T158" s="42" t="str">
        <f t="shared" si="13"/>
        <v>4.00.00</v>
      </c>
      <c r="U158" s="42" t="str">
        <f t="shared" si="14"/>
        <v>20-ott-2020</v>
      </c>
      <c r="V158" s="42">
        <f>MONTH(U158)</f>
        <v>10</v>
      </c>
      <c r="W158" s="42">
        <f>YEAR(U158)</f>
        <v>2020</v>
      </c>
      <c r="X158" s="42">
        <f>DAY(U158)</f>
        <v>20</v>
      </c>
      <c r="Y158" s="25">
        <f>Y157+E158</f>
        <v>1008.55</v>
      </c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</row>
    <row r="159" spans="1:51" s="2" customFormat="1">
      <c r="A159" s="42" t="s">
        <v>150</v>
      </c>
      <c r="B159" s="42" t="s">
        <v>151</v>
      </c>
      <c r="C159" s="42" t="s">
        <v>53</v>
      </c>
      <c r="D159" s="42">
        <v>40</v>
      </c>
      <c r="E159" s="34">
        <v>20</v>
      </c>
      <c r="F159" s="4">
        <v>5.7999999999999996E-3</v>
      </c>
      <c r="G159" s="42">
        <v>0</v>
      </c>
      <c r="H159" s="25">
        <v>23.87</v>
      </c>
      <c r="I159" s="25">
        <v>-10.130000000000001</v>
      </c>
      <c r="J159" s="3">
        <v>10000</v>
      </c>
      <c r="K159" s="7">
        <f>+IF(AND(E159&gt;=0,E158&gt;=0),K158+1,IF(AND(E159&lt;0,E158&lt;0),K158-1,IF(AND(E159&gt;=0,E158&lt;0),1,-1)))</f>
        <v>3</v>
      </c>
      <c r="L159" s="6">
        <f>+IF(AND(E159&gt;=0,E158&gt;=0),L158+E159,IF(AND(E159&lt;0,E158&lt;0),L158+E159,E159))</f>
        <v>45</v>
      </c>
      <c r="M159" s="42">
        <v>48</v>
      </c>
      <c r="N159" s="9">
        <f>+IF(E159&gt;0,1,0)</f>
        <v>1</v>
      </c>
      <c r="O159" s="9">
        <f>+IF(E159&lt;0,-1,0)</f>
        <v>0</v>
      </c>
      <c r="P159" s="9">
        <f>+IF(E159=0,1,0)</f>
        <v>0</v>
      </c>
      <c r="Q159" s="8">
        <f>IF(E159&gt;=0,E159,0)</f>
        <v>20</v>
      </c>
      <c r="R159" s="8">
        <f>IF(E159&lt;0,E159,0)</f>
        <v>0</v>
      </c>
      <c r="S159" s="42" t="str">
        <f t="shared" si="12"/>
        <v>1.15.00</v>
      </c>
      <c r="T159" s="42" t="str">
        <f t="shared" si="13"/>
        <v>11.15.00</v>
      </c>
      <c r="U159" s="42" t="str">
        <f t="shared" si="14"/>
        <v>21-ott-2020</v>
      </c>
      <c r="V159" s="42">
        <f>MONTH(U159)</f>
        <v>10</v>
      </c>
      <c r="W159" s="42">
        <f>YEAR(U159)</f>
        <v>2020</v>
      </c>
      <c r="X159" s="42">
        <f>DAY(U159)</f>
        <v>21</v>
      </c>
      <c r="Y159" s="25">
        <f>Y158+E159</f>
        <v>1028.55</v>
      </c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 s="42"/>
      <c r="AW159" s="42"/>
      <c r="AX159" s="42"/>
      <c r="AY159" s="42"/>
    </row>
    <row r="160" spans="1:51" s="2" customFormat="1">
      <c r="A160" s="42" t="s">
        <v>148</v>
      </c>
      <c r="B160" s="42" t="s">
        <v>149</v>
      </c>
      <c r="C160" s="42" t="s">
        <v>53</v>
      </c>
      <c r="D160" s="42">
        <v>37</v>
      </c>
      <c r="E160" s="36">
        <v>10</v>
      </c>
      <c r="F160" s="4">
        <v>2.8999999999999998E-3</v>
      </c>
      <c r="G160" s="42">
        <v>0</v>
      </c>
      <c r="H160" s="25">
        <v>10.65</v>
      </c>
      <c r="I160" s="25">
        <v>-18.5</v>
      </c>
      <c r="J160" s="3">
        <v>10000</v>
      </c>
      <c r="K160" s="7">
        <f>+IF(AND(E160&gt;=0,E159&gt;=0),K159+1,IF(AND(E160&lt;0,E159&lt;0),K159-1,IF(AND(E160&gt;=0,E159&lt;0),1,-1)))</f>
        <v>4</v>
      </c>
      <c r="L160" s="6">
        <f>+IF(AND(E160&gt;=0,E159&gt;=0),L159+E160,IF(AND(E160&lt;0,E159&lt;0),L159+E160,E160))</f>
        <v>55</v>
      </c>
      <c r="M160" s="42">
        <v>47</v>
      </c>
      <c r="N160" s="9">
        <f>+IF(E160&gt;0,1,0)</f>
        <v>1</v>
      </c>
      <c r="O160" s="9">
        <f>+IF(E160&lt;0,-1,0)</f>
        <v>0</v>
      </c>
      <c r="P160" s="9">
        <f>+IF(E160=0,1,0)</f>
        <v>0</v>
      </c>
      <c r="Q160" s="8">
        <f>IF(E160&gt;=0,E160,0)</f>
        <v>10</v>
      </c>
      <c r="R160" s="8">
        <f>IF(E160&lt;0,E160,0)</f>
        <v>0</v>
      </c>
      <c r="S160" s="42" t="str">
        <f t="shared" si="12"/>
        <v>7.30.00</v>
      </c>
      <c r="T160" s="42" t="str">
        <f t="shared" si="13"/>
        <v>16.45.00</v>
      </c>
      <c r="U160" s="42" t="str">
        <f t="shared" si="14"/>
        <v>22-ott-2020</v>
      </c>
      <c r="V160" s="42">
        <f>MONTH(U160)</f>
        <v>10</v>
      </c>
      <c r="W160" s="42">
        <f>YEAR(U160)</f>
        <v>2020</v>
      </c>
      <c r="X160" s="42">
        <f>DAY(U160)</f>
        <v>22</v>
      </c>
      <c r="Y160" s="25">
        <f>Y159+E160</f>
        <v>1038.55</v>
      </c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</row>
    <row r="161" spans="1:51" s="2" customFormat="1">
      <c r="A161" s="42" t="s">
        <v>605</v>
      </c>
      <c r="B161" s="42" t="s">
        <v>606</v>
      </c>
      <c r="C161" s="42" t="s">
        <v>53</v>
      </c>
      <c r="D161" s="42">
        <v>2</v>
      </c>
      <c r="E161" s="34">
        <v>-20</v>
      </c>
      <c r="F161" s="4">
        <v>-6.4000000000000003E-3</v>
      </c>
      <c r="G161" s="42">
        <v>0</v>
      </c>
      <c r="H161" s="25">
        <v>0</v>
      </c>
      <c r="I161" s="25">
        <v>-20</v>
      </c>
      <c r="J161" s="3">
        <v>10000</v>
      </c>
      <c r="K161" s="7">
        <f>+IF(AND(E161&gt;=0,E160&gt;=0),K160+1,IF(AND(E161&lt;0,E160&lt;0),K160-1,IF(AND(E161&gt;=0,E160&lt;0),1,-1)))</f>
        <v>-1</v>
      </c>
      <c r="L161" s="6">
        <f>+IF(AND(E161&gt;=0,E160&gt;=0),L160+E161,IF(AND(E161&lt;0,E160&lt;0),L160+E161,E161))</f>
        <v>-20</v>
      </c>
      <c r="M161" s="42">
        <v>304</v>
      </c>
      <c r="N161" s="9">
        <f>+IF(E161&gt;0,1,0)</f>
        <v>0</v>
      </c>
      <c r="O161" s="9">
        <f>+IF(E161&lt;0,-1,0)</f>
        <v>-1</v>
      </c>
      <c r="P161" s="9">
        <f>+IF(E161=0,1,0)</f>
        <v>0</v>
      </c>
      <c r="Q161" s="8">
        <f>IF(E161&gt;=0,E161,0)</f>
        <v>0</v>
      </c>
      <c r="R161" s="8">
        <f>IF(E161&lt;0,E161,0)</f>
        <v>-20</v>
      </c>
      <c r="S161" s="42" t="str">
        <f t="shared" si="12"/>
        <v>9.15.00</v>
      </c>
      <c r="T161" s="42" t="str">
        <f t="shared" si="13"/>
        <v>9.45.00</v>
      </c>
      <c r="U161" s="42" t="str">
        <f t="shared" si="14"/>
        <v>22-ott-2020</v>
      </c>
      <c r="V161" s="42">
        <f>MONTH(U161)</f>
        <v>10</v>
      </c>
      <c r="W161" s="42">
        <f>YEAR(U161)</f>
        <v>2020</v>
      </c>
      <c r="X161" s="42">
        <f>DAY(U161)</f>
        <v>22</v>
      </c>
      <c r="Y161" s="25">
        <f>Y160+E161</f>
        <v>1018.55</v>
      </c>
    </row>
    <row r="162" spans="1:51" s="2" customFormat="1">
      <c r="A162" s="42" t="s">
        <v>348</v>
      </c>
      <c r="B162" s="42" t="s">
        <v>349</v>
      </c>
      <c r="C162" s="42" t="s">
        <v>54</v>
      </c>
      <c r="D162" s="42">
        <v>3</v>
      </c>
      <c r="E162" s="34">
        <v>15</v>
      </c>
      <c r="F162" s="4">
        <v>5.1999999999999998E-3</v>
      </c>
      <c r="G162" s="42">
        <v>0</v>
      </c>
      <c r="H162" s="25">
        <v>16.149999999999999</v>
      </c>
      <c r="I162" s="25">
        <v>0</v>
      </c>
      <c r="J162" s="3">
        <v>10000</v>
      </c>
      <c r="K162" s="7">
        <f>+IF(AND(E162&gt;=0,E161&gt;=0),K161+1,IF(AND(E162&lt;0,E161&lt;0),K161-1,IF(AND(E162&gt;=0,E161&lt;0),1,-1)))</f>
        <v>1</v>
      </c>
      <c r="L162" s="6">
        <f>+IF(AND(E162&gt;=0,E161&gt;=0),L161+E162,IF(AND(E162&lt;0,E161&lt;0),L161+E162,E162))</f>
        <v>15</v>
      </c>
      <c r="M162" s="42">
        <v>150</v>
      </c>
      <c r="N162" s="9">
        <f>+IF(E162&gt;0,1,0)</f>
        <v>1</v>
      </c>
      <c r="O162" s="9">
        <f>+IF(E162&lt;0,-1,0)</f>
        <v>0</v>
      </c>
      <c r="P162" s="9">
        <f>+IF(E162=0,1,0)</f>
        <v>0</v>
      </c>
      <c r="Q162" s="8">
        <f>IF(E162&gt;=0,E162,0)</f>
        <v>15</v>
      </c>
      <c r="R162" s="8">
        <f>IF(E162&lt;0,E162,0)</f>
        <v>0</v>
      </c>
      <c r="S162" s="42" t="str">
        <f t="shared" si="12"/>
        <v>9.15.00</v>
      </c>
      <c r="T162" s="42" t="str">
        <f t="shared" si="13"/>
        <v>10.00.00</v>
      </c>
      <c r="U162" s="42" t="str">
        <f t="shared" si="14"/>
        <v>23-ott-2020</v>
      </c>
      <c r="V162" s="42">
        <f>MONTH(U162)</f>
        <v>10</v>
      </c>
      <c r="W162" s="42">
        <f>YEAR(U162)</f>
        <v>2020</v>
      </c>
      <c r="X162" s="42">
        <f>DAY(U162)</f>
        <v>23</v>
      </c>
      <c r="Y162" s="25">
        <f>Y161+E162</f>
        <v>1033.55</v>
      </c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</row>
    <row r="163" spans="1:51" s="2" customFormat="1">
      <c r="A163" s="42" t="s">
        <v>407</v>
      </c>
      <c r="B163" s="42" t="s">
        <v>408</v>
      </c>
      <c r="C163" s="42" t="s">
        <v>53</v>
      </c>
      <c r="D163" s="42">
        <v>3</v>
      </c>
      <c r="E163" s="36">
        <v>10</v>
      </c>
      <c r="F163" s="4">
        <v>1.6000000000000001E-3</v>
      </c>
      <c r="G163" s="42">
        <v>0</v>
      </c>
      <c r="H163" s="25">
        <v>10.1</v>
      </c>
      <c r="I163" s="25">
        <v>-2.4</v>
      </c>
      <c r="J163" s="3">
        <v>10000</v>
      </c>
      <c r="K163" s="7">
        <f>+IF(AND(E163&gt;=0,E162&gt;=0),K162+1,IF(AND(E163&lt;0,E162&lt;0),K162-1,IF(AND(E163&gt;=0,E162&lt;0),1,-1)))</f>
        <v>2</v>
      </c>
      <c r="L163" s="6">
        <f>+IF(AND(E163&gt;=0,E162&gt;=0),L162+E163,IF(AND(E163&lt;0,E162&lt;0),L162+E163,E163))</f>
        <v>25</v>
      </c>
      <c r="M163" s="42">
        <v>182</v>
      </c>
      <c r="N163" s="9">
        <f>+IF(E163&gt;0,1,0)</f>
        <v>1</v>
      </c>
      <c r="O163" s="9">
        <f>+IF(E163&lt;0,-1,0)</f>
        <v>0</v>
      </c>
      <c r="P163" s="9">
        <f>+IF(E163=0,1,0)</f>
        <v>0</v>
      </c>
      <c r="Q163" s="8">
        <f>IF(E163&gt;=0,E163,0)</f>
        <v>10</v>
      </c>
      <c r="R163" s="8">
        <f>IF(E163&lt;0,E163,0)</f>
        <v>0</v>
      </c>
      <c r="S163" s="42" t="str">
        <f t="shared" si="12"/>
        <v>8.15.00</v>
      </c>
      <c r="T163" s="42" t="str">
        <f t="shared" si="13"/>
        <v>9.00.00</v>
      </c>
      <c r="U163" s="42" t="str">
        <f t="shared" si="14"/>
        <v>23-ott-2020</v>
      </c>
      <c r="V163" s="42">
        <f>MONTH(U163)</f>
        <v>10</v>
      </c>
      <c r="W163" s="42">
        <f>YEAR(U163)</f>
        <v>2020</v>
      </c>
      <c r="X163" s="42">
        <f>DAY(U163)</f>
        <v>23</v>
      </c>
      <c r="Y163" s="25">
        <f>Y162+E163</f>
        <v>1043.55</v>
      </c>
    </row>
    <row r="164" spans="1:51" s="2" customFormat="1">
      <c r="A164" s="42" t="s">
        <v>348</v>
      </c>
      <c r="B164" s="42" t="s">
        <v>493</v>
      </c>
      <c r="C164" s="42" t="s">
        <v>54</v>
      </c>
      <c r="D164" s="42">
        <v>4</v>
      </c>
      <c r="E164" s="36">
        <v>20</v>
      </c>
      <c r="F164" s="4">
        <v>8.2000000000000007E-3</v>
      </c>
      <c r="G164" s="42">
        <v>0</v>
      </c>
      <c r="H164" s="25">
        <v>24.05</v>
      </c>
      <c r="I164" s="25">
        <v>0</v>
      </c>
      <c r="J164" s="3">
        <v>10000</v>
      </c>
      <c r="K164" s="7">
        <f>+IF(AND(E164&gt;=0,E163&gt;=0),K163+1,IF(AND(E164&lt;0,E163&lt;0),K163-1,IF(AND(E164&gt;=0,E163&lt;0),1,-1)))</f>
        <v>3</v>
      </c>
      <c r="L164" s="6">
        <f>+IF(AND(E164&gt;=0,E163&gt;=0),L163+E164,IF(AND(E164&lt;0,E163&lt;0),L163+E164,E164))</f>
        <v>45</v>
      </c>
      <c r="M164" s="42">
        <v>231</v>
      </c>
      <c r="N164" s="9">
        <f>+IF(E164&gt;0,1,0)</f>
        <v>1</v>
      </c>
      <c r="O164" s="9">
        <f>+IF(E164&lt;0,-1,0)</f>
        <v>0</v>
      </c>
      <c r="P164" s="9">
        <f>+IF(E164=0,1,0)</f>
        <v>0</v>
      </c>
      <c r="Q164" s="8">
        <f>IF(E164&gt;=0,E164,0)</f>
        <v>20</v>
      </c>
      <c r="R164" s="8">
        <f>IF(E164&lt;0,E164,0)</f>
        <v>0</v>
      </c>
      <c r="S164" s="42" t="str">
        <f t="shared" si="12"/>
        <v>9.15.00</v>
      </c>
      <c r="T164" s="42" t="str">
        <f t="shared" si="13"/>
        <v>10.15.00</v>
      </c>
      <c r="U164" s="42" t="str">
        <f t="shared" si="14"/>
        <v>23-ott-2020</v>
      </c>
      <c r="V164" s="42">
        <f>MONTH(U164)</f>
        <v>10</v>
      </c>
      <c r="W164" s="42">
        <f>YEAR(U164)</f>
        <v>2020</v>
      </c>
      <c r="X164" s="42">
        <f>DAY(U164)</f>
        <v>23</v>
      </c>
      <c r="Y164" s="25">
        <f>Y163+E164</f>
        <v>1063.55</v>
      </c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</row>
    <row r="165" spans="1:51" s="2" customFormat="1">
      <c r="A165" s="42" t="s">
        <v>407</v>
      </c>
      <c r="B165" s="42" t="s">
        <v>604</v>
      </c>
      <c r="C165" s="42" t="s">
        <v>53</v>
      </c>
      <c r="D165" s="42">
        <v>5</v>
      </c>
      <c r="E165" s="34">
        <v>-20</v>
      </c>
      <c r="F165" s="4">
        <v>-6.3E-3</v>
      </c>
      <c r="G165" s="42">
        <v>0</v>
      </c>
      <c r="H165" s="25">
        <v>5</v>
      </c>
      <c r="I165" s="25">
        <v>-20</v>
      </c>
      <c r="J165" s="3">
        <v>10000</v>
      </c>
      <c r="K165" s="7">
        <f>+IF(AND(E165&gt;=0,E164&gt;=0),K164+1,IF(AND(E165&lt;0,E164&lt;0),K164-1,IF(AND(E165&gt;=0,E164&lt;0),1,-1)))</f>
        <v>-1</v>
      </c>
      <c r="L165" s="6">
        <f>+IF(AND(E165&gt;=0,E164&gt;=0),L164+E165,IF(AND(E165&lt;0,E164&lt;0),L164+E165,E165))</f>
        <v>-20</v>
      </c>
      <c r="M165" s="42">
        <v>303</v>
      </c>
      <c r="N165" s="9">
        <f>+IF(E165&gt;0,1,0)</f>
        <v>0</v>
      </c>
      <c r="O165" s="9">
        <f>+IF(E165&lt;0,-1,0)</f>
        <v>-1</v>
      </c>
      <c r="P165" s="9">
        <f>+IF(E165=0,1,0)</f>
        <v>0</v>
      </c>
      <c r="Q165" s="8">
        <f>IF(E165&gt;=0,E165,0)</f>
        <v>0</v>
      </c>
      <c r="R165" s="8">
        <f>IF(E165&lt;0,E165,0)</f>
        <v>-20</v>
      </c>
      <c r="S165" s="42" t="str">
        <f t="shared" si="12"/>
        <v>8.15.00</v>
      </c>
      <c r="T165" s="42" t="str">
        <f t="shared" si="13"/>
        <v>9.30.00</v>
      </c>
      <c r="U165" s="42" t="str">
        <f t="shared" si="14"/>
        <v>23-ott-2020</v>
      </c>
      <c r="V165" s="42">
        <f>MONTH(U165)</f>
        <v>10</v>
      </c>
      <c r="W165" s="42">
        <f>YEAR(U165)</f>
        <v>2020</v>
      </c>
      <c r="X165" s="42">
        <f>DAY(U165)</f>
        <v>23</v>
      </c>
      <c r="Y165" s="25">
        <f>Y164+E165</f>
        <v>1043.55</v>
      </c>
    </row>
    <row r="166" spans="1:51" s="2" customFormat="1">
      <c r="A166" s="42" t="s">
        <v>346</v>
      </c>
      <c r="B166" s="42" t="s">
        <v>347</v>
      </c>
      <c r="C166" s="42" t="s">
        <v>54</v>
      </c>
      <c r="D166" s="42">
        <v>4</v>
      </c>
      <c r="E166" s="36">
        <v>10</v>
      </c>
      <c r="F166" s="4">
        <v>3.3999999999999998E-3</v>
      </c>
      <c r="G166" s="42">
        <v>0</v>
      </c>
      <c r="H166" s="25">
        <v>11.6</v>
      </c>
      <c r="I166" s="25">
        <v>-5.5</v>
      </c>
      <c r="J166" s="3">
        <v>10000</v>
      </c>
      <c r="K166" s="7">
        <f>+IF(AND(E166&gt;=0,E165&gt;=0),K165+1,IF(AND(E166&lt;0,E165&lt;0),K165-1,IF(AND(E166&gt;=0,E165&lt;0),1,-1)))</f>
        <v>1</v>
      </c>
      <c r="L166" s="6">
        <f>+IF(AND(E166&gt;=0,E165&gt;=0),L165+E166,IF(AND(E166&lt;0,E165&lt;0),L165+E166,E166))</f>
        <v>10</v>
      </c>
      <c r="M166" s="42">
        <v>149</v>
      </c>
      <c r="N166" s="9">
        <f>+IF(E166&gt;0,1,0)</f>
        <v>1</v>
      </c>
      <c r="O166" s="9">
        <f>+IF(E166&lt;0,-1,0)</f>
        <v>0</v>
      </c>
      <c r="P166" s="9">
        <f>+IF(E166=0,1,0)</f>
        <v>0</v>
      </c>
      <c r="Q166" s="8">
        <f>IF(E166&gt;=0,E166,0)</f>
        <v>10</v>
      </c>
      <c r="R166" s="8">
        <f>IF(E166&lt;0,E166,0)</f>
        <v>0</v>
      </c>
      <c r="S166" s="42" t="str">
        <f t="shared" si="12"/>
        <v>9.15.00</v>
      </c>
      <c r="T166" s="42" t="str">
        <f t="shared" si="13"/>
        <v>10.15.00</v>
      </c>
      <c r="U166" s="42" t="str">
        <f t="shared" si="14"/>
        <v>26-ott-2020</v>
      </c>
      <c r="V166" s="42">
        <f>MONTH(U166)</f>
        <v>10</v>
      </c>
      <c r="W166" s="42">
        <f>YEAR(U166)</f>
        <v>2020</v>
      </c>
      <c r="X166" s="42">
        <f>DAY(U166)</f>
        <v>26</v>
      </c>
      <c r="Y166" s="25">
        <f>Y165+E166</f>
        <v>1053.55</v>
      </c>
    </row>
    <row r="167" spans="1:51" s="2" customFormat="1">
      <c r="A167" s="42" t="s">
        <v>751</v>
      </c>
      <c r="B167" s="42" t="s">
        <v>752</v>
      </c>
      <c r="C167" s="42" t="s">
        <v>53</v>
      </c>
      <c r="D167" s="42">
        <v>23</v>
      </c>
      <c r="E167" s="38">
        <v>10</v>
      </c>
      <c r="F167" s="4">
        <v>3.7499999999999999E-2</v>
      </c>
      <c r="G167" s="42">
        <v>0</v>
      </c>
      <c r="H167" s="25">
        <v>0</v>
      </c>
      <c r="I167" s="25">
        <v>0</v>
      </c>
      <c r="J167" s="3">
        <v>10000</v>
      </c>
      <c r="K167" s="7">
        <f>+IF(AND(E167&gt;=0,E166&gt;=0),K166+1,IF(AND(E167&lt;0,E166&lt;0),K166-1,IF(AND(E167&gt;=0,E166&lt;0),1,-1)))</f>
        <v>2</v>
      </c>
      <c r="L167" s="6">
        <f>+IF(AND(E167&gt;=0,E166&gt;=0),L166+E167,IF(AND(E167&lt;0,E166&lt;0),L166+E167,E167))</f>
        <v>20</v>
      </c>
      <c r="M167" s="42">
        <v>390</v>
      </c>
      <c r="N167" s="9">
        <f>+IF(E167&gt;0,1,0)</f>
        <v>1</v>
      </c>
      <c r="O167" s="9">
        <f>+IF(E167&lt;0,-1,0)</f>
        <v>0</v>
      </c>
      <c r="P167" s="9">
        <f>+IF(E167=0,1,0)</f>
        <v>0</v>
      </c>
      <c r="Q167" s="8">
        <f>IF(E167&gt;=0,E167,0)</f>
        <v>10</v>
      </c>
      <c r="R167" s="8">
        <f>IF(E167&lt;0,E167,0)</f>
        <v>0</v>
      </c>
      <c r="S167" s="42" t="str">
        <f t="shared" si="12"/>
        <v>13.30.00</v>
      </c>
      <c r="T167" s="42" t="str">
        <f t="shared" si="13"/>
        <v>19.15.00</v>
      </c>
      <c r="U167" s="42" t="str">
        <f t="shared" si="14"/>
        <v>26-ott-2020</v>
      </c>
      <c r="V167" s="42">
        <f>MONTH(U167)</f>
        <v>10</v>
      </c>
      <c r="W167" s="42">
        <f>YEAR(U167)</f>
        <v>2020</v>
      </c>
      <c r="X167" s="42">
        <f>DAY(U167)</f>
        <v>26</v>
      </c>
      <c r="Y167" s="25">
        <f>Y166+E167</f>
        <v>1063.55</v>
      </c>
    </row>
    <row r="168" spans="1:51" s="2" customFormat="1">
      <c r="A168" s="42" t="s">
        <v>344</v>
      </c>
      <c r="B168" s="42" t="s">
        <v>345</v>
      </c>
      <c r="C168" s="42" t="s">
        <v>53</v>
      </c>
      <c r="D168" s="42">
        <v>26</v>
      </c>
      <c r="E168" s="34">
        <v>15</v>
      </c>
      <c r="F168" s="4">
        <v>5.1999999999999998E-3</v>
      </c>
      <c r="G168" s="42">
        <v>0</v>
      </c>
      <c r="H168" s="25">
        <v>20</v>
      </c>
      <c r="I168" s="25">
        <v>-10.5</v>
      </c>
      <c r="J168" s="3">
        <v>10000</v>
      </c>
      <c r="K168" s="7">
        <f>+IF(AND(E168&gt;=0,E167&gt;=0),K167+1,IF(AND(E168&lt;0,E167&lt;0),K167-1,IF(AND(E168&gt;=0,E167&lt;0),1,-1)))</f>
        <v>3</v>
      </c>
      <c r="L168" s="6">
        <f>+IF(AND(E168&gt;=0,E167&gt;=0),L167+E168,IF(AND(E168&lt;0,E167&lt;0),L167+E168,E168))</f>
        <v>35</v>
      </c>
      <c r="M168" s="42">
        <v>148</v>
      </c>
      <c r="N168" s="9">
        <f>+IF(E168&gt;0,1,0)</f>
        <v>1</v>
      </c>
      <c r="O168" s="9">
        <f>+IF(E168&lt;0,-1,0)</f>
        <v>0</v>
      </c>
      <c r="P168" s="9">
        <f>+IF(E168=0,1,0)</f>
        <v>0</v>
      </c>
      <c r="Q168" s="8">
        <f>IF(E168&gt;=0,E168,0)</f>
        <v>15</v>
      </c>
      <c r="R168" s="8">
        <f>IF(E168&lt;0,E168,0)</f>
        <v>0</v>
      </c>
      <c r="S168" s="42" t="str">
        <f t="shared" si="12"/>
        <v>9.15.00</v>
      </c>
      <c r="T168" s="42" t="str">
        <f t="shared" si="13"/>
        <v>15.45.00</v>
      </c>
      <c r="U168" s="42" t="str">
        <f t="shared" si="14"/>
        <v>27-ott-2020</v>
      </c>
      <c r="V168" s="42">
        <f>MONTH(U168)</f>
        <v>10</v>
      </c>
      <c r="W168" s="42">
        <f>YEAR(U168)</f>
        <v>2020</v>
      </c>
      <c r="X168" s="42">
        <f>DAY(U168)</f>
        <v>27</v>
      </c>
      <c r="Y168" s="25">
        <f>Y167+E168</f>
        <v>1078.55</v>
      </c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</row>
    <row r="169" spans="1:51" s="2" customFormat="1">
      <c r="A169" s="42" t="s">
        <v>344</v>
      </c>
      <c r="B169" s="42" t="s">
        <v>406</v>
      </c>
      <c r="C169" s="42" t="s">
        <v>53</v>
      </c>
      <c r="D169" s="42">
        <v>1</v>
      </c>
      <c r="E169" s="36">
        <v>10</v>
      </c>
      <c r="F169" s="4">
        <v>1.6000000000000001E-3</v>
      </c>
      <c r="G169" s="42">
        <v>0</v>
      </c>
      <c r="H169" s="25">
        <v>10.6</v>
      </c>
      <c r="I169" s="25">
        <v>0</v>
      </c>
      <c r="J169" s="3">
        <v>10000</v>
      </c>
      <c r="K169" s="7">
        <f>+IF(AND(E169&gt;=0,E168&gt;=0),K168+1,IF(AND(E169&lt;0,E168&lt;0),K168-1,IF(AND(E169&gt;=0,E168&lt;0),1,-1)))</f>
        <v>4</v>
      </c>
      <c r="L169" s="6">
        <f>+IF(AND(E169&gt;=0,E168&gt;=0),L168+E169,IF(AND(E169&lt;0,E168&lt;0),L168+E169,E169))</f>
        <v>45</v>
      </c>
      <c r="M169" s="42">
        <v>181</v>
      </c>
      <c r="N169" s="9">
        <f>+IF(E169&gt;0,1,0)</f>
        <v>1</v>
      </c>
      <c r="O169" s="9">
        <f>+IF(E169&lt;0,-1,0)</f>
        <v>0</v>
      </c>
      <c r="P169" s="9">
        <f>+IF(E169=0,1,0)</f>
        <v>0</v>
      </c>
      <c r="Q169" s="8">
        <f>IF(E169&gt;=0,E169,0)</f>
        <v>10</v>
      </c>
      <c r="R169" s="8">
        <f>IF(E169&lt;0,E169,0)</f>
        <v>0</v>
      </c>
      <c r="S169" s="42" t="str">
        <f t="shared" si="12"/>
        <v>9.15.00</v>
      </c>
      <c r="T169" s="42" t="str">
        <f t="shared" si="13"/>
        <v>9.30.00</v>
      </c>
      <c r="U169" s="42" t="str">
        <f t="shared" si="14"/>
        <v>27-ott-2020</v>
      </c>
      <c r="V169" s="42">
        <f>MONTH(U169)</f>
        <v>10</v>
      </c>
      <c r="W169" s="42">
        <f>YEAR(U169)</f>
        <v>2020</v>
      </c>
      <c r="X169" s="42">
        <f>DAY(U169)</f>
        <v>27</v>
      </c>
      <c r="Y169" s="25">
        <f>Y168+E169</f>
        <v>1088.55</v>
      </c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</row>
    <row r="170" spans="1:51" s="2" customFormat="1">
      <c r="A170" s="42" t="s">
        <v>492</v>
      </c>
      <c r="B170" s="42" t="s">
        <v>344</v>
      </c>
      <c r="C170" s="42" t="s">
        <v>53</v>
      </c>
      <c r="D170" s="42">
        <v>25</v>
      </c>
      <c r="E170" s="34">
        <v>10</v>
      </c>
      <c r="F170" s="4">
        <v>4.1999999999999997E-3</v>
      </c>
      <c r="G170" s="42">
        <v>0</v>
      </c>
      <c r="H170" s="25">
        <v>11.5</v>
      </c>
      <c r="I170" s="25">
        <v>-10.7</v>
      </c>
      <c r="J170" s="3">
        <v>10000</v>
      </c>
      <c r="K170" s="7">
        <f>+IF(AND(E170&gt;=0,E169&gt;=0),K169+1,IF(AND(E170&lt;0,E169&lt;0),K169-1,IF(AND(E170&gt;=0,E169&lt;0),1,-1)))</f>
        <v>5</v>
      </c>
      <c r="L170" s="6">
        <f>+IF(AND(E170&gt;=0,E169&gt;=0),L169+E170,IF(AND(E170&lt;0,E169&lt;0),L169+E170,E170))</f>
        <v>55</v>
      </c>
      <c r="M170" s="42">
        <v>230</v>
      </c>
      <c r="N170" s="9">
        <f>+IF(E170&gt;0,1,0)</f>
        <v>1</v>
      </c>
      <c r="O170" s="9">
        <f>+IF(E170&lt;0,-1,0)</f>
        <v>0</v>
      </c>
      <c r="P170" s="9">
        <f>+IF(E170=0,1,0)</f>
        <v>0</v>
      </c>
      <c r="Q170" s="8">
        <f>IF(E170&gt;=0,E170,0)</f>
        <v>10</v>
      </c>
      <c r="R170" s="8">
        <f>IF(E170&lt;0,E170,0)</f>
        <v>0</v>
      </c>
      <c r="S170" s="42" t="str">
        <f t="shared" si="12"/>
        <v>3.00.00</v>
      </c>
      <c r="T170" s="42" t="str">
        <f t="shared" si="13"/>
        <v>9.15.00</v>
      </c>
      <c r="U170" s="42" t="str">
        <f t="shared" si="14"/>
        <v>27-ott-2020</v>
      </c>
      <c r="V170" s="42">
        <f>MONTH(U170)</f>
        <v>10</v>
      </c>
      <c r="W170" s="42">
        <f>YEAR(U170)</f>
        <v>2020</v>
      </c>
      <c r="X170" s="42">
        <f>DAY(U170)</f>
        <v>27</v>
      </c>
      <c r="Y170" s="25">
        <f>Y169+E170</f>
        <v>1098.55</v>
      </c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</row>
    <row r="171" spans="1:51" s="2" customFormat="1">
      <c r="A171" s="42" t="s">
        <v>344</v>
      </c>
      <c r="B171" s="42" t="s">
        <v>603</v>
      </c>
      <c r="C171" s="42" t="s">
        <v>53</v>
      </c>
      <c r="D171" s="42">
        <v>5</v>
      </c>
      <c r="E171" s="34">
        <v>15</v>
      </c>
      <c r="F171" s="4">
        <v>4.7999999999999996E-3</v>
      </c>
      <c r="G171" s="42">
        <v>0</v>
      </c>
      <c r="H171" s="25">
        <v>17.899999999999999</v>
      </c>
      <c r="I171" s="25">
        <v>-1.1000000000000001</v>
      </c>
      <c r="J171" s="3">
        <v>10000</v>
      </c>
      <c r="K171" s="7">
        <f>+IF(AND(E171&gt;=0,E170&gt;=0),K170+1,IF(AND(E171&lt;0,E170&lt;0),K170-1,IF(AND(E171&gt;=0,E170&lt;0),1,-1)))</f>
        <v>6</v>
      </c>
      <c r="L171" s="6">
        <f>+IF(AND(E171&gt;=0,E170&gt;=0),L170+E171,IF(AND(E171&lt;0,E170&lt;0),L170+E171,E171))</f>
        <v>70</v>
      </c>
      <c r="M171" s="42">
        <v>302</v>
      </c>
      <c r="N171" s="9">
        <f>+IF(E171&gt;0,1,0)</f>
        <v>1</v>
      </c>
      <c r="O171" s="9">
        <f>+IF(E171&lt;0,-1,0)</f>
        <v>0</v>
      </c>
      <c r="P171" s="9">
        <f>+IF(E171=0,1,0)</f>
        <v>0</v>
      </c>
      <c r="Q171" s="8">
        <f>IF(E171&gt;=0,E171,0)</f>
        <v>15</v>
      </c>
      <c r="R171" s="8">
        <f>IF(E171&lt;0,E171,0)</f>
        <v>0</v>
      </c>
      <c r="S171" s="42" t="str">
        <f t="shared" si="12"/>
        <v>9.15.00</v>
      </c>
      <c r="T171" s="42" t="str">
        <f t="shared" si="13"/>
        <v>10.30.00</v>
      </c>
      <c r="U171" s="42" t="str">
        <f t="shared" si="14"/>
        <v>27-ott-2020</v>
      </c>
      <c r="V171" s="42">
        <f>MONTH(U171)</f>
        <v>10</v>
      </c>
      <c r="W171" s="42">
        <f>YEAR(U171)</f>
        <v>2020</v>
      </c>
      <c r="X171" s="42">
        <f>DAY(U171)</f>
        <v>27</v>
      </c>
      <c r="Y171" s="25">
        <f>Y170+E171</f>
        <v>1113.55</v>
      </c>
    </row>
    <row r="172" spans="1:51" s="2" customFormat="1">
      <c r="A172" s="42" t="s">
        <v>269</v>
      </c>
      <c r="B172" s="42" t="s">
        <v>270</v>
      </c>
      <c r="C172" s="42" t="s">
        <v>53</v>
      </c>
      <c r="D172" s="42">
        <v>76</v>
      </c>
      <c r="E172" s="34">
        <v>10</v>
      </c>
      <c r="F172" s="4">
        <v>5.3E-3</v>
      </c>
      <c r="G172" s="42">
        <v>0</v>
      </c>
      <c r="H172" s="25">
        <v>10.4</v>
      </c>
      <c r="I172" s="25">
        <v>-1.7</v>
      </c>
      <c r="J172" s="3">
        <v>10000</v>
      </c>
      <c r="K172" s="7">
        <f>+IF(AND(E172&gt;=0,E171&gt;=0),K171+1,IF(AND(E172&lt;0,E171&lt;0),K171-1,IF(AND(E172&gt;=0,E171&lt;0),1,-1)))</f>
        <v>7</v>
      </c>
      <c r="L172" s="6">
        <f>+IF(AND(E172&gt;=0,E171&gt;=0),L171+E172,IF(AND(E172&lt;0,E171&lt;0),L171+E172,E172))</f>
        <v>80</v>
      </c>
      <c r="M172" s="42">
        <v>110</v>
      </c>
      <c r="N172" s="9">
        <f>+IF(E172&gt;0,1,0)</f>
        <v>1</v>
      </c>
      <c r="O172" s="9">
        <f>+IF(E172&lt;0,-1,0)</f>
        <v>0</v>
      </c>
      <c r="P172" s="9">
        <f>+IF(E172=0,1,0)</f>
        <v>0</v>
      </c>
      <c r="Q172" s="8">
        <f>IF(E172&gt;=0,E172,0)</f>
        <v>10</v>
      </c>
      <c r="R172" s="8">
        <f>IF(E172&lt;0,E172,0)</f>
        <v>0</v>
      </c>
      <c r="S172" s="42" t="str">
        <f t="shared" si="12"/>
        <v>17.00.00</v>
      </c>
      <c r="T172" s="42" t="str">
        <f t="shared" si="13"/>
        <v>13.00.00</v>
      </c>
      <c r="U172" s="42" t="str">
        <f t="shared" si="14"/>
        <v>28-ott-2020</v>
      </c>
      <c r="V172" s="42">
        <f>MONTH(U172)</f>
        <v>10</v>
      </c>
      <c r="W172" s="42">
        <f>YEAR(U172)</f>
        <v>2020</v>
      </c>
      <c r="X172" s="42">
        <f>DAY(U172)</f>
        <v>28</v>
      </c>
      <c r="Y172" s="25">
        <f>Y171+E172</f>
        <v>1123.55</v>
      </c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</row>
    <row r="173" spans="1:51" s="2" customFormat="1">
      <c r="A173" s="42" t="s">
        <v>404</v>
      </c>
      <c r="B173" s="42" t="s">
        <v>405</v>
      </c>
      <c r="C173" s="42" t="s">
        <v>53</v>
      </c>
      <c r="D173" s="42">
        <v>4</v>
      </c>
      <c r="E173" s="34">
        <v>25</v>
      </c>
      <c r="F173" s="4">
        <v>4.1999999999999997E-3</v>
      </c>
      <c r="G173" s="42">
        <v>0</v>
      </c>
      <c r="H173" s="25">
        <v>38.35</v>
      </c>
      <c r="I173" s="25">
        <v>0</v>
      </c>
      <c r="J173" s="3">
        <v>10000</v>
      </c>
      <c r="K173" s="7">
        <f>+IF(AND(E173&gt;=0,E172&gt;=0),K172+1,IF(AND(E173&lt;0,E172&lt;0),K172-1,IF(AND(E173&gt;=0,E172&lt;0),1,-1)))</f>
        <v>8</v>
      </c>
      <c r="L173" s="6">
        <f>+IF(AND(E173&gt;=0,E172&gt;=0),L172+E173,IF(AND(E173&lt;0,E172&lt;0),L172+E173,E173))</f>
        <v>105</v>
      </c>
      <c r="M173" s="42">
        <v>180</v>
      </c>
      <c r="N173" s="9">
        <f>+IF(E173&gt;0,1,0)</f>
        <v>1</v>
      </c>
      <c r="O173" s="9">
        <f>+IF(E173&lt;0,-1,0)</f>
        <v>0</v>
      </c>
      <c r="P173" s="9">
        <f>+IF(E173=0,1,0)</f>
        <v>0</v>
      </c>
      <c r="Q173" s="8">
        <f>IF(E173&gt;=0,E173,0)</f>
        <v>25</v>
      </c>
      <c r="R173" s="8">
        <f>IF(E173&lt;0,E173,0)</f>
        <v>0</v>
      </c>
      <c r="S173" s="42" t="str">
        <f t="shared" si="12"/>
        <v>8.00.00</v>
      </c>
      <c r="T173" s="42" t="str">
        <f t="shared" si="13"/>
        <v>9.00.00</v>
      </c>
      <c r="U173" s="42" t="str">
        <f t="shared" si="14"/>
        <v>28-ott-2020</v>
      </c>
      <c r="V173" s="42">
        <f>MONTH(U173)</f>
        <v>10</v>
      </c>
      <c r="W173" s="42">
        <f>YEAR(U173)</f>
        <v>2020</v>
      </c>
      <c r="X173" s="42">
        <f>DAY(U173)</f>
        <v>28</v>
      </c>
      <c r="Y173" s="25">
        <f>Y172+E173</f>
        <v>1148.55</v>
      </c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</row>
    <row r="174" spans="1:51" s="2" customFormat="1">
      <c r="A174" s="42" t="s">
        <v>404</v>
      </c>
      <c r="B174" s="42" t="s">
        <v>602</v>
      </c>
      <c r="C174" s="42" t="s">
        <v>53</v>
      </c>
      <c r="D174" s="42">
        <v>2</v>
      </c>
      <c r="E174" s="34">
        <v>10</v>
      </c>
      <c r="F174" s="4">
        <v>3.3E-3</v>
      </c>
      <c r="G174" s="42">
        <v>0</v>
      </c>
      <c r="H174" s="25">
        <v>12</v>
      </c>
      <c r="I174" s="25">
        <v>0</v>
      </c>
      <c r="J174" s="3">
        <v>10000</v>
      </c>
      <c r="K174" s="7">
        <f>+IF(AND(E174&gt;=0,E173&gt;=0),K173+1,IF(AND(E174&lt;0,E173&lt;0),K173-1,IF(AND(E174&gt;=0,E173&lt;0),1,-1)))</f>
        <v>9</v>
      </c>
      <c r="L174" s="6">
        <f>+IF(AND(E174&gt;=0,E173&gt;=0),L173+E174,IF(AND(E174&lt;0,E173&lt;0),L173+E174,E174))</f>
        <v>115</v>
      </c>
      <c r="M174" s="42">
        <v>301</v>
      </c>
      <c r="N174" s="9">
        <f>+IF(E174&gt;0,1,0)</f>
        <v>1</v>
      </c>
      <c r="O174" s="9">
        <f>+IF(E174&lt;0,-1,0)</f>
        <v>0</v>
      </c>
      <c r="P174" s="9">
        <f>+IF(E174=0,1,0)</f>
        <v>0</v>
      </c>
      <c r="Q174" s="8">
        <f>IF(E174&gt;=0,E174,0)</f>
        <v>10</v>
      </c>
      <c r="R174" s="8">
        <f>IF(E174&lt;0,E174,0)</f>
        <v>0</v>
      </c>
      <c r="S174" s="42" t="str">
        <f t="shared" si="12"/>
        <v>8.00.00</v>
      </c>
      <c r="T174" s="42" t="str">
        <f t="shared" si="13"/>
        <v>8.30.00</v>
      </c>
      <c r="U174" s="42" t="str">
        <f t="shared" si="14"/>
        <v>28-ott-2020</v>
      </c>
      <c r="V174" s="42">
        <f>MONTH(U174)</f>
        <v>10</v>
      </c>
      <c r="W174" s="42">
        <f>YEAR(U174)</f>
        <v>2020</v>
      </c>
      <c r="X174" s="42">
        <f>DAY(U174)</f>
        <v>28</v>
      </c>
      <c r="Y174" s="25">
        <f>Y173+E174</f>
        <v>1158.55</v>
      </c>
    </row>
    <row r="175" spans="1:51" s="2" customFormat="1">
      <c r="A175" s="42" t="s">
        <v>146</v>
      </c>
      <c r="B175" s="42" t="s">
        <v>147</v>
      </c>
      <c r="C175" s="42" t="s">
        <v>53</v>
      </c>
      <c r="D175" s="42">
        <v>9</v>
      </c>
      <c r="E175" s="34">
        <v>-20</v>
      </c>
      <c r="F175" s="4">
        <v>-6.1000000000000004E-3</v>
      </c>
      <c r="G175" s="42">
        <v>0</v>
      </c>
      <c r="H175" s="25">
        <v>5.87</v>
      </c>
      <c r="I175" s="25">
        <v>-20</v>
      </c>
      <c r="J175" s="3">
        <v>10000</v>
      </c>
      <c r="K175" s="7">
        <f>+IF(AND(E175&gt;=0,E174&gt;=0),K174+1,IF(AND(E175&lt;0,E174&lt;0),K174-1,IF(AND(E175&gt;=0,E174&lt;0),1,-1)))</f>
        <v>-1</v>
      </c>
      <c r="L175" s="6">
        <f>+IF(AND(E175&gt;=0,E174&gt;=0),L174+E175,IF(AND(E175&lt;0,E174&lt;0),L174+E175,E175))</f>
        <v>-20</v>
      </c>
      <c r="M175" s="42">
        <v>46</v>
      </c>
      <c r="N175" s="9">
        <f>+IF(E175&gt;0,1,0)</f>
        <v>0</v>
      </c>
      <c r="O175" s="9">
        <f>+IF(E175&lt;0,-1,0)</f>
        <v>-1</v>
      </c>
      <c r="P175" s="9">
        <f>+IF(E175=0,1,0)</f>
        <v>0</v>
      </c>
      <c r="Q175" s="8">
        <f>IF(E175&gt;=0,E175,0)</f>
        <v>0</v>
      </c>
      <c r="R175" s="8">
        <f>IF(E175&lt;0,E175,0)</f>
        <v>-20</v>
      </c>
      <c r="S175" s="42" t="str">
        <f t="shared" si="12"/>
        <v>9.30.00</v>
      </c>
      <c r="T175" s="42" t="str">
        <f t="shared" si="13"/>
        <v>11.45.00</v>
      </c>
      <c r="U175" s="42" t="str">
        <f t="shared" si="14"/>
        <v>30-ott-2020</v>
      </c>
      <c r="V175" s="42">
        <f>MONTH(U175)</f>
        <v>10</v>
      </c>
      <c r="W175" s="42">
        <f>YEAR(U175)</f>
        <v>2020</v>
      </c>
      <c r="X175" s="42">
        <f>DAY(U175)</f>
        <v>30</v>
      </c>
      <c r="Y175" s="25">
        <f>Y174+E175</f>
        <v>1138.55</v>
      </c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</row>
    <row r="176" spans="1:51" s="2" customFormat="1">
      <c r="A176" s="42" t="s">
        <v>714</v>
      </c>
      <c r="B176" s="42" t="s">
        <v>715</v>
      </c>
      <c r="C176" s="42" t="s">
        <v>54</v>
      </c>
      <c r="D176" s="61">
        <v>1179</v>
      </c>
      <c r="E176" s="38">
        <v>10</v>
      </c>
      <c r="F176" s="4">
        <v>0.1779</v>
      </c>
      <c r="G176" s="42">
        <v>0</v>
      </c>
      <c r="H176" s="25">
        <v>10.3</v>
      </c>
      <c r="I176" s="25">
        <v>-4.5</v>
      </c>
      <c r="J176" s="3">
        <v>10000</v>
      </c>
      <c r="K176" s="7">
        <f>+IF(AND(E176&gt;=0,E175&gt;=0),K175+1,IF(AND(E176&lt;0,E175&lt;0),K175-1,IF(AND(E176&gt;=0,E175&lt;0),1,-1)))</f>
        <v>1</v>
      </c>
      <c r="L176" s="6">
        <f>+IF(AND(E176&gt;=0,E175&gt;=0),L175+E176,IF(AND(E176&lt;0,E175&lt;0),L175+E176,E176))</f>
        <v>10</v>
      </c>
      <c r="M176" s="42">
        <v>370</v>
      </c>
      <c r="N176" s="9">
        <f>+IF(E176&gt;0,1,0)</f>
        <v>1</v>
      </c>
      <c r="O176" s="9">
        <f>+IF(E176&lt;0,-1,0)</f>
        <v>0</v>
      </c>
      <c r="P176" s="9">
        <f>+IF(E176=0,1,0)</f>
        <v>0</v>
      </c>
      <c r="Q176" s="8">
        <f>IF(E176&gt;=0,E176,0)</f>
        <v>10</v>
      </c>
      <c r="R176" s="8">
        <f>IF(E176&lt;0,E176,0)</f>
        <v>0</v>
      </c>
      <c r="S176" s="42" t="str">
        <f t="shared" si="12"/>
        <v>22.00.00</v>
      </c>
      <c r="T176" s="42" t="str">
        <f t="shared" si="13"/>
        <v>14.45.00</v>
      </c>
      <c r="U176" s="42" t="str">
        <f t="shared" si="14"/>
        <v>31-ott-2020</v>
      </c>
      <c r="V176" s="42">
        <f>MONTH(U176)</f>
        <v>10</v>
      </c>
      <c r="W176" s="42">
        <f>YEAR(U176)</f>
        <v>2020</v>
      </c>
      <c r="X176" s="42">
        <f>DAY(U176)</f>
        <v>31</v>
      </c>
      <c r="Y176" s="25">
        <f>Y175+E176</f>
        <v>1148.55</v>
      </c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</row>
    <row r="177" spans="1:51" s="2" customFormat="1">
      <c r="A177" s="42" t="s">
        <v>75</v>
      </c>
      <c r="B177" s="42" t="s">
        <v>76</v>
      </c>
      <c r="C177" s="42" t="s">
        <v>54</v>
      </c>
      <c r="D177" s="42">
        <v>2</v>
      </c>
      <c r="E177" s="34">
        <v>-25</v>
      </c>
      <c r="F177" s="4">
        <v>-4.4999999999999997E-3</v>
      </c>
      <c r="G177" s="4">
        <v>0</v>
      </c>
      <c r="H177" s="57">
        <v>3.05</v>
      </c>
      <c r="I177" s="25">
        <v>-25</v>
      </c>
      <c r="J177" s="3">
        <v>10000</v>
      </c>
      <c r="K177" s="7">
        <f>+IF(AND(E177&gt;=0,E176&gt;=0),K176+1,IF(AND(E177&lt;0,E176&lt;0),K176-1,IF(AND(E177&gt;=0,E176&lt;0),1,-1)))</f>
        <v>-1</v>
      </c>
      <c r="L177" s="6">
        <f>+IF(AND(E177&gt;=0,E176&gt;=0),L176+E177,IF(AND(E177&lt;0,E176&lt;0),L176+E177,E177))</f>
        <v>-25</v>
      </c>
      <c r="M177" s="42">
        <v>9</v>
      </c>
      <c r="N177" s="9">
        <f>+IF(E177&gt;0,1,0)</f>
        <v>0</v>
      </c>
      <c r="O177" s="9">
        <f>+IF(E177&lt;0,-1,0)</f>
        <v>-1</v>
      </c>
      <c r="P177" s="9">
        <f>+IF(E177=0,1,0)</f>
        <v>0</v>
      </c>
      <c r="Q177" s="8">
        <f>IF(E177&gt;=0,E177,0)</f>
        <v>0</v>
      </c>
      <c r="R177" s="8">
        <f>IF(E177&lt;0,E177,0)</f>
        <v>-25</v>
      </c>
      <c r="S177" s="42" t="str">
        <f t="shared" si="12"/>
        <v>16.00.00</v>
      </c>
      <c r="T177" s="42" t="str">
        <f t="shared" si="13"/>
        <v>16.30.00</v>
      </c>
      <c r="U177" s="42" t="str">
        <f t="shared" si="14"/>
        <v xml:space="preserve">2-nov-2020 </v>
      </c>
      <c r="V177" s="42">
        <f>MONTH(U177)</f>
        <v>11</v>
      </c>
      <c r="W177" s="42">
        <f>YEAR(U177)</f>
        <v>2020</v>
      </c>
      <c r="X177" s="42">
        <f>DAY(U177)</f>
        <v>2</v>
      </c>
      <c r="Y177" s="25">
        <f>Y176+E177</f>
        <v>1123.55</v>
      </c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</row>
    <row r="178" spans="1:51" s="2" customFormat="1">
      <c r="A178" s="42" t="s">
        <v>145</v>
      </c>
      <c r="B178" s="42" t="s">
        <v>76</v>
      </c>
      <c r="C178" s="42" t="s">
        <v>54</v>
      </c>
      <c r="D178" s="42">
        <v>3</v>
      </c>
      <c r="E178" s="36">
        <v>20</v>
      </c>
      <c r="F178" s="4">
        <v>6.1000000000000004E-3</v>
      </c>
      <c r="G178" s="42">
        <v>0</v>
      </c>
      <c r="H178" s="25">
        <v>24.49</v>
      </c>
      <c r="I178" s="25">
        <v>0</v>
      </c>
      <c r="J178" s="3">
        <v>10000</v>
      </c>
      <c r="K178" s="7">
        <f>+IF(AND(E178&gt;=0,E177&gt;=0),K177+1,IF(AND(E178&lt;0,E177&lt;0),K177-1,IF(AND(E178&gt;=0,E177&lt;0),1,-1)))</f>
        <v>1</v>
      </c>
      <c r="L178" s="6">
        <f>+IF(AND(E178&gt;=0,E177&gt;=0),L177+E178,IF(AND(E178&lt;0,E177&lt;0),L177+E178,E178))</f>
        <v>20</v>
      </c>
      <c r="M178" s="42">
        <v>45</v>
      </c>
      <c r="N178" s="9">
        <f>+IF(E178&gt;0,1,0)</f>
        <v>1</v>
      </c>
      <c r="O178" s="9">
        <f>+IF(E178&lt;0,-1,0)</f>
        <v>0</v>
      </c>
      <c r="P178" s="9">
        <f>+IF(E178=0,1,0)</f>
        <v>0</v>
      </c>
      <c r="Q178" s="8">
        <f>IF(E178&gt;=0,E178,0)</f>
        <v>20</v>
      </c>
      <c r="R178" s="8">
        <f>IF(E178&lt;0,E178,0)</f>
        <v>0</v>
      </c>
      <c r="S178" s="42" t="str">
        <f t="shared" si="12"/>
        <v>15.45.00</v>
      </c>
      <c r="T178" s="42" t="str">
        <f t="shared" si="13"/>
        <v>16.30.00</v>
      </c>
      <c r="U178" s="42" t="str">
        <f t="shared" si="14"/>
        <v xml:space="preserve">2-nov-2020 </v>
      </c>
      <c r="V178" s="42">
        <f>MONTH(U178)</f>
        <v>11</v>
      </c>
      <c r="W178" s="42">
        <f>YEAR(U178)</f>
        <v>2020</v>
      </c>
      <c r="X178" s="42">
        <f>DAY(U178)</f>
        <v>2</v>
      </c>
      <c r="Y178" s="25">
        <f>Y177+E178</f>
        <v>1143.55</v>
      </c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</row>
    <row r="179" spans="1:51" s="2" customFormat="1">
      <c r="A179" s="42" t="s">
        <v>749</v>
      </c>
      <c r="B179" s="42" t="s">
        <v>750</v>
      </c>
      <c r="C179" s="42" t="s">
        <v>54</v>
      </c>
      <c r="D179" s="42">
        <v>55</v>
      </c>
      <c r="E179" s="34">
        <v>-15</v>
      </c>
      <c r="F179" s="4">
        <v>-5.5500000000000001E-2</v>
      </c>
      <c r="G179" s="42">
        <v>0</v>
      </c>
      <c r="H179" s="25">
        <v>0</v>
      </c>
      <c r="I179" s="25">
        <v>0</v>
      </c>
      <c r="J179" s="3">
        <v>10000</v>
      </c>
      <c r="K179" s="7">
        <f>+IF(AND(E179&gt;=0,E178&gt;=0),K178+1,IF(AND(E179&lt;0,E178&lt;0),K178-1,IF(AND(E179&gt;=0,E178&lt;0),1,-1)))</f>
        <v>-1</v>
      </c>
      <c r="L179" s="6">
        <f>+IF(AND(E179&gt;=0,E178&gt;=0),L178+E179,IF(AND(E179&lt;0,E178&lt;0),L178+E179,E179))</f>
        <v>-15</v>
      </c>
      <c r="M179" s="42">
        <v>389</v>
      </c>
      <c r="N179" s="9">
        <f>+IF(E179&gt;0,1,0)</f>
        <v>0</v>
      </c>
      <c r="O179" s="9">
        <f>+IF(E179&lt;0,-1,0)</f>
        <v>-1</v>
      </c>
      <c r="P179" s="9">
        <f>+IF(E179=0,1,0)</f>
        <v>0</v>
      </c>
      <c r="Q179" s="8">
        <f>IF(E179&gt;=0,E179,0)</f>
        <v>0</v>
      </c>
      <c r="R179" s="8">
        <f>IF(E179&lt;0,E179,0)</f>
        <v>-15</v>
      </c>
      <c r="S179" s="42" t="str">
        <f t="shared" si="12"/>
        <v>1.15.00</v>
      </c>
      <c r="T179" s="42" t="str">
        <f t="shared" si="13"/>
        <v>15.00.00</v>
      </c>
      <c r="U179" s="42" t="str">
        <f t="shared" si="14"/>
        <v xml:space="preserve">2-nov-2020 </v>
      </c>
      <c r="V179" s="42">
        <f>MONTH(U179)</f>
        <v>11</v>
      </c>
      <c r="W179" s="42">
        <f>YEAR(U179)</f>
        <v>2020</v>
      </c>
      <c r="X179" s="42">
        <f>DAY(U179)</f>
        <v>2</v>
      </c>
      <c r="Y179" s="25">
        <f>Y178+E179</f>
        <v>1128.55</v>
      </c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</row>
    <row r="180" spans="1:51" s="2" customFormat="1">
      <c r="A180" s="42" t="s">
        <v>490</v>
      </c>
      <c r="B180" s="42" t="s">
        <v>491</v>
      </c>
      <c r="C180" s="42" t="s">
        <v>54</v>
      </c>
      <c r="D180" s="42">
        <v>2</v>
      </c>
      <c r="E180" s="34">
        <v>10</v>
      </c>
      <c r="F180" s="4">
        <v>4.1000000000000003E-3</v>
      </c>
      <c r="G180" s="42">
        <v>0</v>
      </c>
      <c r="H180" s="25">
        <v>11.5</v>
      </c>
      <c r="I180" s="25">
        <v>0</v>
      </c>
      <c r="J180" s="3">
        <v>10000</v>
      </c>
      <c r="K180" s="7">
        <f>+IF(AND(E180&gt;=0,E179&gt;=0),K179+1,IF(AND(E180&lt;0,E179&lt;0),K179-1,IF(AND(E180&gt;=0,E179&lt;0),1,-1)))</f>
        <v>1</v>
      </c>
      <c r="L180" s="6">
        <f>+IF(AND(E180&gt;=0,E179&gt;=0),L179+E180,IF(AND(E180&lt;0,E179&lt;0),L179+E180,E180))</f>
        <v>10</v>
      </c>
      <c r="M180" s="42">
        <v>229</v>
      </c>
      <c r="N180" s="9">
        <f>+IF(E180&gt;0,1,0)</f>
        <v>1</v>
      </c>
      <c r="O180" s="9">
        <f>+IF(E180&lt;0,-1,0)</f>
        <v>0</v>
      </c>
      <c r="P180" s="9">
        <f>+IF(E180=0,1,0)</f>
        <v>0</v>
      </c>
      <c r="Q180" s="8">
        <f>IF(E180&gt;=0,E180,0)</f>
        <v>10</v>
      </c>
      <c r="R180" s="8">
        <f>IF(E180&lt;0,E180,0)</f>
        <v>0</v>
      </c>
      <c r="S180" s="42" t="str">
        <f t="shared" si="12"/>
        <v>23.45.00</v>
      </c>
      <c r="T180" s="42" t="str">
        <f t="shared" si="13"/>
        <v>0.15.00</v>
      </c>
      <c r="U180" s="42" t="str">
        <f t="shared" si="14"/>
        <v xml:space="preserve">3-nov-2020 </v>
      </c>
      <c r="V180" s="42">
        <f>MONTH(U180)</f>
        <v>11</v>
      </c>
      <c r="W180" s="42">
        <f>YEAR(U180)</f>
        <v>2020</v>
      </c>
      <c r="X180" s="42">
        <f>DAY(U180)</f>
        <v>3</v>
      </c>
      <c r="Y180" s="25">
        <f>Y179+E180</f>
        <v>1138.55</v>
      </c>
    </row>
    <row r="181" spans="1:51" s="2" customFormat="1">
      <c r="A181" s="42" t="s">
        <v>342</v>
      </c>
      <c r="B181" s="42" t="s">
        <v>343</v>
      </c>
      <c r="C181" s="42" t="s">
        <v>54</v>
      </c>
      <c r="D181" s="42">
        <v>5</v>
      </c>
      <c r="E181" s="36">
        <v>15</v>
      </c>
      <c r="F181" s="4">
        <v>5.1999999999999998E-3</v>
      </c>
      <c r="G181" s="42">
        <v>0</v>
      </c>
      <c r="H181" s="25">
        <v>21.5</v>
      </c>
      <c r="I181" s="25">
        <v>-10.65</v>
      </c>
      <c r="J181" s="3">
        <v>10000</v>
      </c>
      <c r="K181" s="7">
        <f>+IF(AND(E181&gt;=0,E180&gt;=0),K180+1,IF(AND(E181&lt;0,E180&lt;0),K180-1,IF(AND(E181&gt;=0,E180&lt;0),1,-1)))</f>
        <v>2</v>
      </c>
      <c r="L181" s="6">
        <f>+IF(AND(E181&gt;=0,E180&gt;=0),L180+E181,IF(AND(E181&lt;0,E180&lt;0),L180+E181,E181))</f>
        <v>25</v>
      </c>
      <c r="M181" s="42">
        <v>147</v>
      </c>
      <c r="N181" s="9">
        <f>+IF(E181&gt;0,1,0)</f>
        <v>1</v>
      </c>
      <c r="O181" s="9">
        <f>+IF(E181&lt;0,-1,0)</f>
        <v>0</v>
      </c>
      <c r="P181" s="9">
        <f>+IF(E181=0,1,0)</f>
        <v>0</v>
      </c>
      <c r="Q181" s="8">
        <f>IF(E181&gt;=0,E181,0)</f>
        <v>15</v>
      </c>
      <c r="R181" s="8">
        <f>IF(E181&lt;0,E181,0)</f>
        <v>0</v>
      </c>
      <c r="S181" s="42" t="str">
        <f t="shared" si="12"/>
        <v>9.30.00</v>
      </c>
      <c r="T181" s="42" t="str">
        <f t="shared" si="13"/>
        <v>10.45.00</v>
      </c>
      <c r="U181" s="42" t="str">
        <f t="shared" si="14"/>
        <v xml:space="preserve">4-nov-2020 </v>
      </c>
      <c r="V181" s="42">
        <f>MONTH(U181)</f>
        <v>11</v>
      </c>
      <c r="W181" s="42">
        <f>YEAR(U181)</f>
        <v>2020</v>
      </c>
      <c r="X181" s="42">
        <f>DAY(U181)</f>
        <v>4</v>
      </c>
      <c r="Y181" s="25">
        <f>Y180+E181</f>
        <v>1153.55</v>
      </c>
    </row>
    <row r="182" spans="1:51" s="2" customFormat="1">
      <c r="A182" s="42" t="s">
        <v>342</v>
      </c>
      <c r="B182" s="42" t="s">
        <v>489</v>
      </c>
      <c r="C182" s="42" t="s">
        <v>54</v>
      </c>
      <c r="D182" s="42">
        <v>6</v>
      </c>
      <c r="E182" s="34">
        <v>15</v>
      </c>
      <c r="F182" s="4">
        <v>6.1999999999999998E-3</v>
      </c>
      <c r="G182" s="42">
        <v>0</v>
      </c>
      <c r="H182" s="25">
        <v>24.85</v>
      </c>
      <c r="I182" s="25">
        <v>-10.15</v>
      </c>
      <c r="J182" s="3">
        <v>10000</v>
      </c>
      <c r="K182" s="7">
        <f>+IF(AND(E182&gt;=0,E181&gt;=0),K181+1,IF(AND(E182&lt;0,E181&lt;0),K181-1,IF(AND(E182&gt;=0,E181&lt;0),1,-1)))</f>
        <v>3</v>
      </c>
      <c r="L182" s="6">
        <f>+IF(AND(E182&gt;=0,E181&gt;=0),L181+E182,IF(AND(E182&lt;0,E181&lt;0),L181+E182,E182))</f>
        <v>40</v>
      </c>
      <c r="M182" s="42">
        <v>228</v>
      </c>
      <c r="N182" s="9">
        <f>+IF(E182&gt;0,1,0)</f>
        <v>1</v>
      </c>
      <c r="O182" s="9">
        <f>+IF(E182&lt;0,-1,0)</f>
        <v>0</v>
      </c>
      <c r="P182" s="9">
        <f>+IF(E182=0,1,0)</f>
        <v>0</v>
      </c>
      <c r="Q182" s="8">
        <f>IF(E182&gt;=0,E182,0)</f>
        <v>15</v>
      </c>
      <c r="R182" s="8">
        <f>IF(E182&lt;0,E182,0)</f>
        <v>0</v>
      </c>
      <c r="S182" s="42" t="str">
        <f t="shared" si="12"/>
        <v>9.30.00</v>
      </c>
      <c r="T182" s="42" t="str">
        <f t="shared" si="13"/>
        <v>11.00.00</v>
      </c>
      <c r="U182" s="42" t="str">
        <f t="shared" si="14"/>
        <v xml:space="preserve">4-nov-2020 </v>
      </c>
      <c r="V182" s="42">
        <f>MONTH(U182)</f>
        <v>11</v>
      </c>
      <c r="W182" s="42">
        <f>YEAR(U182)</f>
        <v>2020</v>
      </c>
      <c r="X182" s="42">
        <f>DAY(U182)</f>
        <v>4</v>
      </c>
      <c r="Y182" s="25">
        <f>Y181+E182</f>
        <v>1168.55</v>
      </c>
    </row>
    <row r="183" spans="1:51" s="2" customFormat="1">
      <c r="A183" s="42" t="s">
        <v>342</v>
      </c>
      <c r="B183" s="42" t="s">
        <v>489</v>
      </c>
      <c r="C183" s="42" t="s">
        <v>54</v>
      </c>
      <c r="D183" s="42">
        <v>6</v>
      </c>
      <c r="E183" s="34">
        <v>20</v>
      </c>
      <c r="F183" s="4">
        <v>6.4999999999999997E-3</v>
      </c>
      <c r="G183" s="42">
        <v>0</v>
      </c>
      <c r="H183" s="25">
        <v>34.700000000000003</v>
      </c>
      <c r="I183" s="25">
        <v>-14.3</v>
      </c>
      <c r="J183" s="3">
        <v>10000</v>
      </c>
      <c r="K183" s="7">
        <f>+IF(AND(E183&gt;=0,E182&gt;=0),K182+1,IF(AND(E183&lt;0,E182&lt;0),K182-1,IF(AND(E183&gt;=0,E182&lt;0),1,-1)))</f>
        <v>4</v>
      </c>
      <c r="L183" s="6">
        <f>+IF(AND(E183&gt;=0,E182&gt;=0),L182+E183,IF(AND(E183&lt;0,E182&lt;0),L182+E183,E183))</f>
        <v>60</v>
      </c>
      <c r="M183" s="42">
        <v>300</v>
      </c>
      <c r="N183" s="9">
        <f>+IF(E183&gt;0,1,0)</f>
        <v>1</v>
      </c>
      <c r="O183" s="9">
        <f>+IF(E183&lt;0,-1,0)</f>
        <v>0</v>
      </c>
      <c r="P183" s="9">
        <f>+IF(E183=0,1,0)</f>
        <v>0</v>
      </c>
      <c r="Q183" s="8">
        <f>IF(E183&gt;=0,E183,0)</f>
        <v>20</v>
      </c>
      <c r="R183" s="8">
        <f>IF(E183&lt;0,E183,0)</f>
        <v>0</v>
      </c>
      <c r="S183" s="42" t="str">
        <f t="shared" si="12"/>
        <v>9.30.00</v>
      </c>
      <c r="T183" s="42" t="str">
        <f t="shared" si="13"/>
        <v>11.00.00</v>
      </c>
      <c r="U183" s="42" t="str">
        <f t="shared" si="14"/>
        <v xml:space="preserve">4-nov-2020 </v>
      </c>
      <c r="V183" s="42">
        <f>MONTH(U183)</f>
        <v>11</v>
      </c>
      <c r="W183" s="42">
        <f>YEAR(U183)</f>
        <v>2020</v>
      </c>
      <c r="X183" s="42">
        <f>DAY(U183)</f>
        <v>4</v>
      </c>
      <c r="Y183" s="25">
        <f>Y182+E183</f>
        <v>1188.55</v>
      </c>
    </row>
    <row r="184" spans="1:51" s="2" customFormat="1">
      <c r="A184" s="42" t="s">
        <v>491</v>
      </c>
      <c r="B184" s="42" t="s">
        <v>666</v>
      </c>
      <c r="C184" s="42" t="s">
        <v>54</v>
      </c>
      <c r="D184" s="42">
        <v>7</v>
      </c>
      <c r="E184" s="34">
        <v>-15</v>
      </c>
      <c r="F184" s="4">
        <v>-1.55E-2</v>
      </c>
      <c r="G184" s="42">
        <v>0</v>
      </c>
      <c r="H184" s="25">
        <v>0</v>
      </c>
      <c r="I184" s="25">
        <v>-15</v>
      </c>
      <c r="J184" s="3">
        <v>10000</v>
      </c>
      <c r="K184" s="7">
        <f>+IF(AND(E184&gt;=0,E183&gt;=0),K183+1,IF(AND(E184&lt;0,E183&lt;0),K183-1,IF(AND(E184&gt;=0,E183&lt;0),1,-1)))</f>
        <v>-1</v>
      </c>
      <c r="L184" s="6">
        <f>+IF(AND(E184&gt;=0,E183&gt;=0),L183+E184,IF(AND(E184&lt;0,E183&lt;0),L183+E184,E184))</f>
        <v>-15</v>
      </c>
      <c r="M184" s="42">
        <v>344</v>
      </c>
      <c r="N184" s="9">
        <f>+IF(E184&gt;0,1,0)</f>
        <v>0</v>
      </c>
      <c r="O184" s="9">
        <f>+IF(E184&lt;0,-1,0)</f>
        <v>-1</v>
      </c>
      <c r="P184" s="9">
        <f>+IF(E184=0,1,0)</f>
        <v>0</v>
      </c>
      <c r="Q184" s="8">
        <f>IF(E184&gt;=0,E184,0)</f>
        <v>0</v>
      </c>
      <c r="R184" s="8">
        <f>IF(E184&lt;0,E184,0)</f>
        <v>-15</v>
      </c>
      <c r="S184" s="42" t="str">
        <f t="shared" si="12"/>
        <v>0.15.00</v>
      </c>
      <c r="T184" s="42" t="str">
        <f t="shared" si="13"/>
        <v>2.00.00</v>
      </c>
      <c r="U184" s="42" t="str">
        <f t="shared" si="14"/>
        <v xml:space="preserve">4-nov-2020 </v>
      </c>
      <c r="V184" s="42">
        <f>MONTH(U184)</f>
        <v>11</v>
      </c>
      <c r="W184" s="42">
        <f>YEAR(U184)</f>
        <v>2020</v>
      </c>
      <c r="X184" s="42">
        <f>DAY(U184)</f>
        <v>4</v>
      </c>
      <c r="Y184" s="25">
        <f>Y183+E184</f>
        <v>1173.55</v>
      </c>
    </row>
    <row r="185" spans="1:51" s="2" customFormat="1">
      <c r="A185" s="42" t="s">
        <v>600</v>
      </c>
      <c r="B185" s="42" t="s">
        <v>601</v>
      </c>
      <c r="C185" s="42" t="s">
        <v>54</v>
      </c>
      <c r="D185" s="42">
        <v>15</v>
      </c>
      <c r="E185" s="34">
        <v>10</v>
      </c>
      <c r="F185" s="4">
        <v>3.2000000000000002E-3</v>
      </c>
      <c r="G185" s="42">
        <v>0</v>
      </c>
      <c r="H185" s="25">
        <v>12</v>
      </c>
      <c r="I185" s="25">
        <v>-9</v>
      </c>
      <c r="J185" s="3">
        <v>10000</v>
      </c>
      <c r="K185" s="7">
        <f>+IF(AND(E185&gt;=0,E184&gt;=0),K184+1,IF(AND(E185&lt;0,E184&lt;0),K184-1,IF(AND(E185&gt;=0,E184&lt;0),1,-1)))</f>
        <v>1</v>
      </c>
      <c r="L185" s="6">
        <f>+IF(AND(E185&gt;=0,E184&gt;=0),L184+E185,IF(AND(E185&lt;0,E184&lt;0),L184+E185,E185))</f>
        <v>10</v>
      </c>
      <c r="M185" s="42">
        <v>299</v>
      </c>
      <c r="N185" s="9">
        <f>+IF(E185&gt;0,1,0)</f>
        <v>1</v>
      </c>
      <c r="O185" s="9">
        <f>+IF(E185&lt;0,-1,0)</f>
        <v>0</v>
      </c>
      <c r="P185" s="9">
        <f>+IF(E185=0,1,0)</f>
        <v>0</v>
      </c>
      <c r="Q185" s="8">
        <f>IF(E185&gt;=0,E185,0)</f>
        <v>10</v>
      </c>
      <c r="R185" s="8">
        <f>IF(E185&lt;0,E185,0)</f>
        <v>0</v>
      </c>
      <c r="S185" s="42" t="str">
        <f t="shared" si="12"/>
        <v>1.30.00</v>
      </c>
      <c r="T185" s="42" t="str">
        <f t="shared" si="13"/>
        <v>5.15.00</v>
      </c>
      <c r="U185" s="42" t="str">
        <f t="shared" si="14"/>
        <v xml:space="preserve">5-nov-2020 </v>
      </c>
      <c r="V185" s="42">
        <f>MONTH(U185)</f>
        <v>11</v>
      </c>
      <c r="W185" s="42">
        <f>YEAR(U185)</f>
        <v>2020</v>
      </c>
      <c r="X185" s="42">
        <f>DAY(U185)</f>
        <v>5</v>
      </c>
      <c r="Y185" s="25">
        <f>Y184+E185</f>
        <v>1183.55</v>
      </c>
    </row>
    <row r="186" spans="1:51" s="2" customFormat="1">
      <c r="A186" s="42" t="s">
        <v>747</v>
      </c>
      <c r="B186" s="42" t="s">
        <v>748</v>
      </c>
      <c r="C186" s="42" t="s">
        <v>54</v>
      </c>
      <c r="D186" s="42">
        <v>3</v>
      </c>
      <c r="E186" s="38">
        <v>10</v>
      </c>
      <c r="F186" s="4">
        <v>3.7699999999999997E-2</v>
      </c>
      <c r="G186" s="42">
        <v>0</v>
      </c>
      <c r="H186" s="25">
        <v>0</v>
      </c>
      <c r="I186" s="25">
        <v>0</v>
      </c>
      <c r="J186" s="3">
        <v>10000</v>
      </c>
      <c r="K186" s="7">
        <f>+IF(AND(E186&gt;=0,E185&gt;=0),K185+1,IF(AND(E186&lt;0,E185&lt;0),K185-1,IF(AND(E186&gt;=0,E185&lt;0),1,-1)))</f>
        <v>2</v>
      </c>
      <c r="L186" s="6">
        <f>+IF(AND(E186&gt;=0,E185&gt;=0),L185+E186,IF(AND(E186&lt;0,E185&lt;0),L185+E186,E186))</f>
        <v>20</v>
      </c>
      <c r="M186" s="42">
        <v>388</v>
      </c>
      <c r="N186" s="9">
        <f>+IF(E186&gt;0,1,0)</f>
        <v>1</v>
      </c>
      <c r="O186" s="9">
        <f>+IF(E186&lt;0,-1,0)</f>
        <v>0</v>
      </c>
      <c r="P186" s="9">
        <f>+IF(E186=0,1,0)</f>
        <v>0</v>
      </c>
      <c r="Q186" s="8">
        <f>IF(E186&gt;=0,E186,0)</f>
        <v>10</v>
      </c>
      <c r="R186" s="8">
        <f>IF(E186&lt;0,E186,0)</f>
        <v>0</v>
      </c>
      <c r="S186" s="42" t="str">
        <f t="shared" si="12"/>
        <v>15.00.00</v>
      </c>
      <c r="T186" s="42" t="str">
        <f t="shared" si="13"/>
        <v>15.45.00</v>
      </c>
      <c r="U186" s="42" t="str">
        <f t="shared" si="14"/>
        <v xml:space="preserve">8-nov-2020 </v>
      </c>
      <c r="V186" s="42">
        <f>MONTH(U186)</f>
        <v>11</v>
      </c>
      <c r="W186" s="42">
        <f>YEAR(U186)</f>
        <v>2020</v>
      </c>
      <c r="X186" s="42">
        <f>DAY(U186)</f>
        <v>8</v>
      </c>
      <c r="Y186" s="25">
        <f>Y185+E186</f>
        <v>1193.55</v>
      </c>
    </row>
    <row r="187" spans="1:51" s="2" customFormat="1">
      <c r="A187" s="42" t="s">
        <v>73</v>
      </c>
      <c r="B187" s="42" t="s">
        <v>74</v>
      </c>
      <c r="C187" s="42" t="s">
        <v>53</v>
      </c>
      <c r="D187" s="42">
        <v>4</v>
      </c>
      <c r="E187" s="34">
        <v>20</v>
      </c>
      <c r="F187" s="4">
        <v>3.3E-3</v>
      </c>
      <c r="G187" s="57">
        <v>0</v>
      </c>
      <c r="H187" s="57">
        <v>20.2</v>
      </c>
      <c r="I187" s="25">
        <v>-17.5</v>
      </c>
      <c r="J187" s="3">
        <v>10000</v>
      </c>
      <c r="K187" s="7">
        <f>+IF(AND(E187&gt;=0,E186&gt;=0),K186+1,IF(AND(E187&lt;0,E186&lt;0),K186-1,IF(AND(E187&gt;=0,E186&lt;0),1,-1)))</f>
        <v>3</v>
      </c>
      <c r="L187" s="6">
        <f>+IF(AND(E187&gt;=0,E186&gt;=0),L186+E187,IF(AND(E187&lt;0,E186&lt;0),L186+E187,E187))</f>
        <v>40</v>
      </c>
      <c r="M187" s="42">
        <v>8</v>
      </c>
      <c r="N187" s="9">
        <f>+IF(E187&gt;0,1,0)</f>
        <v>1</v>
      </c>
      <c r="O187" s="9">
        <f>+IF(E187&lt;0,-1,0)</f>
        <v>0</v>
      </c>
      <c r="P187" s="9">
        <f>+IF(E187=0,1,0)</f>
        <v>0</v>
      </c>
      <c r="Q187" s="8">
        <f>IF(E187&gt;=0,E187,0)</f>
        <v>20</v>
      </c>
      <c r="R187" s="8">
        <f>IF(E187&lt;0,E187,0)</f>
        <v>0</v>
      </c>
      <c r="S187" s="42" t="str">
        <f t="shared" si="12"/>
        <v>20.30.00</v>
      </c>
      <c r="T187" s="42" t="str">
        <f t="shared" si="13"/>
        <v>21.30.00</v>
      </c>
      <c r="U187" s="42" t="str">
        <f t="shared" si="14"/>
        <v xml:space="preserve">9-nov-2020 </v>
      </c>
      <c r="V187" s="42">
        <f>MONTH(U187)</f>
        <v>11</v>
      </c>
      <c r="W187" s="42">
        <f>YEAR(U187)</f>
        <v>2020</v>
      </c>
      <c r="X187" s="42">
        <f>DAY(U187)</f>
        <v>9</v>
      </c>
      <c r="Y187" s="25">
        <f>Y186+E187</f>
        <v>1213.55</v>
      </c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</row>
    <row r="188" spans="1:51" s="2" customFormat="1">
      <c r="A188" s="42" t="s">
        <v>143</v>
      </c>
      <c r="B188" s="42" t="s">
        <v>144</v>
      </c>
      <c r="C188" s="42" t="s">
        <v>54</v>
      </c>
      <c r="D188" s="42">
        <v>13</v>
      </c>
      <c r="E188" s="36">
        <v>10</v>
      </c>
      <c r="F188" s="4">
        <v>2.8E-3</v>
      </c>
      <c r="G188" s="42">
        <v>0</v>
      </c>
      <c r="H188" s="25">
        <v>14.61</v>
      </c>
      <c r="I188" s="25">
        <v>-11.64</v>
      </c>
      <c r="J188" s="3">
        <v>10000</v>
      </c>
      <c r="K188" s="7">
        <f>+IF(AND(E188&gt;=0,E187&gt;=0),K187+1,IF(AND(E188&lt;0,E187&lt;0),K187-1,IF(AND(E188&gt;=0,E187&lt;0),1,-1)))</f>
        <v>4</v>
      </c>
      <c r="L188" s="6">
        <f>+IF(AND(E188&gt;=0,E187&gt;=0),L187+E188,IF(AND(E188&lt;0,E187&lt;0),L187+E188,E188))</f>
        <v>50</v>
      </c>
      <c r="M188" s="42">
        <v>44</v>
      </c>
      <c r="N188" s="9">
        <f>+IF(E188&gt;0,1,0)</f>
        <v>1</v>
      </c>
      <c r="O188" s="9">
        <f>+IF(E188&lt;0,-1,0)</f>
        <v>0</v>
      </c>
      <c r="P188" s="9">
        <f>+IF(E188=0,1,0)</f>
        <v>0</v>
      </c>
      <c r="Q188" s="8">
        <f>IF(E188&gt;=0,E188,0)</f>
        <v>10</v>
      </c>
      <c r="R188" s="8">
        <f>IF(E188&lt;0,E188,0)</f>
        <v>0</v>
      </c>
      <c r="S188" s="42" t="str">
        <f t="shared" si="12"/>
        <v>16.00.00</v>
      </c>
      <c r="T188" s="42" t="str">
        <f t="shared" si="13"/>
        <v>19.15.00</v>
      </c>
      <c r="U188" s="42" t="str">
        <f t="shared" si="14"/>
        <v xml:space="preserve">9-nov-2020 </v>
      </c>
      <c r="V188" s="42">
        <f>MONTH(U188)</f>
        <v>11</v>
      </c>
      <c r="W188" s="42">
        <f>YEAR(U188)</f>
        <v>2020</v>
      </c>
      <c r="X188" s="42">
        <f>DAY(U188)</f>
        <v>9</v>
      </c>
      <c r="Y188" s="25">
        <f>Y187+E188</f>
        <v>1223.55</v>
      </c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</row>
    <row r="189" spans="1:51" s="2" customFormat="1">
      <c r="A189" s="42" t="s">
        <v>208</v>
      </c>
      <c r="B189" s="42" t="s">
        <v>209</v>
      </c>
      <c r="C189" s="42" t="s">
        <v>54</v>
      </c>
      <c r="D189" s="42">
        <v>4</v>
      </c>
      <c r="E189" s="34">
        <v>20</v>
      </c>
      <c r="F189" s="4">
        <v>3.5000000000000001E-3</v>
      </c>
      <c r="G189" s="42">
        <v>0</v>
      </c>
      <c r="H189" s="25">
        <v>32.9</v>
      </c>
      <c r="I189" s="25">
        <v>0</v>
      </c>
      <c r="J189" s="3">
        <v>10000</v>
      </c>
      <c r="K189" s="7">
        <f>+IF(AND(E189&gt;=0,E188&gt;=0),K188+1,IF(AND(E189&lt;0,E188&lt;0),K188-1,IF(AND(E189&gt;=0,E188&lt;0),1,-1)))</f>
        <v>5</v>
      </c>
      <c r="L189" s="6">
        <f>+IF(AND(E189&gt;=0,E188&gt;=0),L188+E189,IF(AND(E189&lt;0,E188&lt;0),L188+E189,E189))</f>
        <v>70</v>
      </c>
      <c r="M189" s="42">
        <v>78</v>
      </c>
      <c r="N189" s="9">
        <f>+IF(E189&gt;0,1,0)</f>
        <v>1</v>
      </c>
      <c r="O189" s="9">
        <f>+IF(E189&lt;0,-1,0)</f>
        <v>0</v>
      </c>
      <c r="P189" s="9">
        <f>+IF(E189=0,1,0)</f>
        <v>0</v>
      </c>
      <c r="Q189" s="8">
        <f>IF(E189&gt;=0,E189,0)</f>
        <v>20</v>
      </c>
      <c r="R189" s="8">
        <f>IF(E189&lt;0,E189,0)</f>
        <v>0</v>
      </c>
      <c r="S189" s="42" t="str">
        <f t="shared" si="12"/>
        <v>0.15.00</v>
      </c>
      <c r="T189" s="42" t="str">
        <f t="shared" si="13"/>
        <v>1.15.00</v>
      </c>
      <c r="U189" s="42" t="str">
        <f t="shared" si="14"/>
        <v xml:space="preserve">9-nov-2020 </v>
      </c>
      <c r="V189" s="42">
        <f>MONTH(U189)</f>
        <v>11</v>
      </c>
      <c r="W189" s="42">
        <f>YEAR(U189)</f>
        <v>2020</v>
      </c>
      <c r="X189" s="42">
        <f>DAY(U189)</f>
        <v>9</v>
      </c>
      <c r="Y189" s="25">
        <f>Y188+E189</f>
        <v>1243.55</v>
      </c>
    </row>
    <row r="190" spans="1:51" s="2" customFormat="1">
      <c r="A190" s="42" t="s">
        <v>485</v>
      </c>
      <c r="B190" s="42" t="s">
        <v>486</v>
      </c>
      <c r="C190" s="42" t="s">
        <v>54</v>
      </c>
      <c r="D190" s="42">
        <v>26</v>
      </c>
      <c r="E190" s="34">
        <v>-20</v>
      </c>
      <c r="F190" s="4">
        <v>-7.3000000000000001E-3</v>
      </c>
      <c r="G190" s="42">
        <v>0</v>
      </c>
      <c r="H190" s="25">
        <v>3.9</v>
      </c>
      <c r="I190" s="25">
        <v>-20</v>
      </c>
      <c r="J190" s="3">
        <v>10000</v>
      </c>
      <c r="K190" s="7">
        <f>+IF(AND(E190&gt;=0,E189&gt;=0),K189+1,IF(AND(E190&lt;0,E189&lt;0),K189-1,IF(AND(E190&gt;=0,E189&lt;0),1,-1)))</f>
        <v>-1</v>
      </c>
      <c r="L190" s="6">
        <f>+IF(AND(E190&gt;=0,E189&gt;=0),L189+E190,IF(AND(E190&lt;0,E189&lt;0),L189+E190,E190))</f>
        <v>-20</v>
      </c>
      <c r="M190" s="42">
        <v>226</v>
      </c>
      <c r="N190" s="9">
        <f>+IF(E190&gt;0,1,0)</f>
        <v>0</v>
      </c>
      <c r="O190" s="9">
        <f>+IF(E190&lt;0,-1,0)</f>
        <v>-1</v>
      </c>
      <c r="P190" s="9">
        <f>+IF(E190=0,1,0)</f>
        <v>0</v>
      </c>
      <c r="Q190" s="8">
        <f>IF(E190&gt;=0,E190,0)</f>
        <v>0</v>
      </c>
      <c r="R190" s="8">
        <f>IF(E190&lt;0,E190,0)</f>
        <v>-20</v>
      </c>
      <c r="S190" s="42" t="str">
        <f t="shared" si="12"/>
        <v>22.00.00</v>
      </c>
      <c r="T190" s="42" t="str">
        <f t="shared" si="13"/>
        <v>4.30.00</v>
      </c>
      <c r="U190" s="42" t="str">
        <f t="shared" si="14"/>
        <v>11-nov-2020</v>
      </c>
      <c r="V190" s="42">
        <f>MONTH(U190)</f>
        <v>11</v>
      </c>
      <c r="W190" s="42">
        <f>YEAR(U190)</f>
        <v>2020</v>
      </c>
      <c r="X190" s="42">
        <f>DAY(U190)</f>
        <v>11</v>
      </c>
      <c r="Y190" s="25">
        <f>Y189+E190</f>
        <v>1223.55</v>
      </c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</row>
    <row r="191" spans="1:51" s="2" customFormat="1">
      <c r="A191" s="42" t="s">
        <v>487</v>
      </c>
      <c r="B191" s="42" t="s">
        <v>488</v>
      </c>
      <c r="C191" s="42" t="s">
        <v>54</v>
      </c>
      <c r="D191" s="42">
        <v>19</v>
      </c>
      <c r="E191" s="36">
        <v>15</v>
      </c>
      <c r="F191" s="4">
        <v>5.4999999999999997E-3</v>
      </c>
      <c r="G191" s="42">
        <v>0</v>
      </c>
      <c r="H191" s="25">
        <v>19.95</v>
      </c>
      <c r="I191" s="25">
        <v>-5.6</v>
      </c>
      <c r="J191" s="3">
        <v>10000</v>
      </c>
      <c r="K191" s="7">
        <f>+IF(AND(E191&gt;=0,E190&gt;=0),K190+1,IF(AND(E191&lt;0,E190&lt;0),K190-1,IF(AND(E191&gt;=0,E190&lt;0),1,-1)))</f>
        <v>1</v>
      </c>
      <c r="L191" s="6">
        <f>+IF(AND(E191&gt;=0,E190&gt;=0),L190+E191,IF(AND(E191&lt;0,E190&lt;0),L190+E191,E191))</f>
        <v>15</v>
      </c>
      <c r="M191" s="42">
        <v>227</v>
      </c>
      <c r="N191" s="9">
        <f>+IF(E191&gt;0,1,0)</f>
        <v>1</v>
      </c>
      <c r="O191" s="9">
        <f>+IF(E191&lt;0,-1,0)</f>
        <v>0</v>
      </c>
      <c r="P191" s="9">
        <f>+IF(E191=0,1,0)</f>
        <v>0</v>
      </c>
      <c r="Q191" s="8">
        <f>IF(E191&gt;=0,E191,0)</f>
        <v>15</v>
      </c>
      <c r="R191" s="8">
        <f>IF(E191&lt;0,E191,0)</f>
        <v>0</v>
      </c>
      <c r="S191" s="42" t="str">
        <f t="shared" si="12"/>
        <v>3.45.00</v>
      </c>
      <c r="T191" s="42" t="str">
        <f t="shared" si="13"/>
        <v>8.30.00</v>
      </c>
      <c r="U191" s="42" t="str">
        <f t="shared" si="14"/>
        <v>11-nov-2020</v>
      </c>
      <c r="V191" s="42">
        <f>MONTH(U191)</f>
        <v>11</v>
      </c>
      <c r="W191" s="42">
        <f>YEAR(U191)</f>
        <v>2020</v>
      </c>
      <c r="X191" s="42">
        <f>DAY(U191)</f>
        <v>11</v>
      </c>
      <c r="Y191" s="25">
        <f>Y190+E191</f>
        <v>1238.55</v>
      </c>
    </row>
    <row r="192" spans="1:51" s="2" customFormat="1">
      <c r="A192" s="42" t="s">
        <v>485</v>
      </c>
      <c r="B192" s="42" t="s">
        <v>599</v>
      </c>
      <c r="C192" s="42" t="s">
        <v>54</v>
      </c>
      <c r="D192" s="42">
        <v>21</v>
      </c>
      <c r="E192" s="34">
        <v>-20</v>
      </c>
      <c r="F192" s="4">
        <v>-5.7999999999999996E-3</v>
      </c>
      <c r="G192" s="42">
        <v>0</v>
      </c>
      <c r="H192" s="25">
        <v>6.4</v>
      </c>
      <c r="I192" s="25">
        <v>-20</v>
      </c>
      <c r="J192" s="3">
        <v>10000</v>
      </c>
      <c r="K192" s="7">
        <f>+IF(AND(E192&gt;=0,E191&gt;=0),K191+1,IF(AND(E192&lt;0,E191&lt;0),K191-1,IF(AND(E192&gt;=0,E191&lt;0),1,-1)))</f>
        <v>-1</v>
      </c>
      <c r="L192" s="6">
        <f>+IF(AND(E192&gt;=0,E191&gt;=0),L191+E192,IF(AND(E192&lt;0,E191&lt;0),L191+E192,E192))</f>
        <v>-20</v>
      </c>
      <c r="M192" s="42">
        <v>297</v>
      </c>
      <c r="N192" s="9">
        <f>+IF(E192&gt;0,1,0)</f>
        <v>0</v>
      </c>
      <c r="O192" s="9">
        <f>+IF(E192&lt;0,-1,0)</f>
        <v>-1</v>
      </c>
      <c r="P192" s="9">
        <f>+IF(E192=0,1,0)</f>
        <v>0</v>
      </c>
      <c r="Q192" s="8">
        <f>IF(E192&gt;=0,E192,0)</f>
        <v>0</v>
      </c>
      <c r="R192" s="8">
        <f>IF(E192&lt;0,E192,0)</f>
        <v>-20</v>
      </c>
      <c r="S192" s="42" t="str">
        <f t="shared" si="12"/>
        <v>22.00.00</v>
      </c>
      <c r="T192" s="42" t="str">
        <f t="shared" si="13"/>
        <v>3.15.00</v>
      </c>
      <c r="U192" s="42" t="str">
        <f t="shared" si="14"/>
        <v>11-nov-2020</v>
      </c>
      <c r="V192" s="42">
        <f>MONTH(U192)</f>
        <v>11</v>
      </c>
      <c r="W192" s="42">
        <f>YEAR(U192)</f>
        <v>2020</v>
      </c>
      <c r="X192" s="42">
        <f>DAY(U192)</f>
        <v>11</v>
      </c>
      <c r="Y192" s="25">
        <f>Y191+E192</f>
        <v>1218.55</v>
      </c>
    </row>
    <row r="193" spans="1:51" s="2" customFormat="1">
      <c r="A193" s="42" t="s">
        <v>487</v>
      </c>
      <c r="B193" s="42" t="s">
        <v>488</v>
      </c>
      <c r="C193" s="42" t="s">
        <v>54</v>
      </c>
      <c r="D193" s="42">
        <v>19</v>
      </c>
      <c r="E193" s="34">
        <v>15</v>
      </c>
      <c r="F193" s="4">
        <v>4.4000000000000003E-3</v>
      </c>
      <c r="G193" s="42">
        <v>0</v>
      </c>
      <c r="H193" s="25">
        <v>19.5</v>
      </c>
      <c r="I193" s="25">
        <v>-6.5</v>
      </c>
      <c r="J193" s="3">
        <v>10000</v>
      </c>
      <c r="K193" s="7">
        <f>+IF(AND(E193&gt;=0,E192&gt;=0),K192+1,IF(AND(E193&lt;0,E192&lt;0),K192-1,IF(AND(E193&gt;=0,E192&lt;0),1,-1)))</f>
        <v>1</v>
      </c>
      <c r="L193" s="6">
        <f>+IF(AND(E193&gt;=0,E192&gt;=0),L192+E193,IF(AND(E193&lt;0,E192&lt;0),L192+E193,E193))</f>
        <v>15</v>
      </c>
      <c r="M193" s="42">
        <v>298</v>
      </c>
      <c r="N193" s="9">
        <f>+IF(E193&gt;0,1,0)</f>
        <v>1</v>
      </c>
      <c r="O193" s="9">
        <f>+IF(E193&lt;0,-1,0)</f>
        <v>0</v>
      </c>
      <c r="P193" s="9">
        <f>+IF(E193=0,1,0)</f>
        <v>0</v>
      </c>
      <c r="Q193" s="8">
        <f>IF(E193&gt;=0,E193,0)</f>
        <v>15</v>
      </c>
      <c r="R193" s="8">
        <f>IF(E193&lt;0,E193,0)</f>
        <v>0</v>
      </c>
      <c r="S193" s="42" t="str">
        <f t="shared" si="12"/>
        <v>3.45.00</v>
      </c>
      <c r="T193" s="42" t="str">
        <f t="shared" si="13"/>
        <v>8.30.00</v>
      </c>
      <c r="U193" s="42" t="str">
        <f t="shared" si="14"/>
        <v>11-nov-2020</v>
      </c>
      <c r="V193" s="42">
        <f>MONTH(U193)</f>
        <v>11</v>
      </c>
      <c r="W193" s="42">
        <f>YEAR(U193)</f>
        <v>2020</v>
      </c>
      <c r="X193" s="42">
        <f>DAY(U193)</f>
        <v>11</v>
      </c>
      <c r="Y193" s="25">
        <f>Y192+E193</f>
        <v>1233.55</v>
      </c>
    </row>
    <row r="194" spans="1:51" s="2" customFormat="1">
      <c r="A194" s="42" t="s">
        <v>340</v>
      </c>
      <c r="B194" s="42" t="s">
        <v>341</v>
      </c>
      <c r="C194" s="42" t="s">
        <v>53</v>
      </c>
      <c r="D194" s="42">
        <v>20</v>
      </c>
      <c r="E194" s="34">
        <v>10</v>
      </c>
      <c r="F194" s="4">
        <v>3.2000000000000002E-3</v>
      </c>
      <c r="G194" s="42">
        <v>0</v>
      </c>
      <c r="H194" s="25">
        <v>10.3</v>
      </c>
      <c r="I194" s="25">
        <v>-14.2</v>
      </c>
      <c r="J194" s="3">
        <v>10000</v>
      </c>
      <c r="K194" s="7">
        <f>+IF(AND(E194&gt;=0,E193&gt;=0),K193+1,IF(AND(E194&lt;0,E193&lt;0),K193-1,IF(AND(E194&gt;=0,E193&lt;0),1,-1)))</f>
        <v>2</v>
      </c>
      <c r="L194" s="6">
        <f>+IF(AND(E194&gt;=0,E193&gt;=0),L193+E194,IF(AND(E194&lt;0,E193&lt;0),L193+E194,E194))</f>
        <v>25</v>
      </c>
      <c r="M194" s="42">
        <v>146</v>
      </c>
      <c r="N194" s="9">
        <f>+IF(E194&gt;0,1,0)</f>
        <v>1</v>
      </c>
      <c r="O194" s="9">
        <f>+IF(E194&lt;0,-1,0)</f>
        <v>0</v>
      </c>
      <c r="P194" s="9">
        <f>+IF(E194=0,1,0)</f>
        <v>0</v>
      </c>
      <c r="Q194" s="8">
        <f>IF(E194&gt;=0,E194,0)</f>
        <v>10</v>
      </c>
      <c r="R194" s="8">
        <f>IF(E194&lt;0,E194,0)</f>
        <v>0</v>
      </c>
      <c r="S194" s="42" t="str">
        <f t="shared" si="12"/>
        <v>14.00.00</v>
      </c>
      <c r="T194" s="42" t="str">
        <f t="shared" si="13"/>
        <v>19.00.00</v>
      </c>
      <c r="U194" s="42" t="str">
        <f t="shared" si="14"/>
        <v>12-nov-2020</v>
      </c>
      <c r="V194" s="42">
        <f>MONTH(U194)</f>
        <v>11</v>
      </c>
      <c r="W194" s="42">
        <f>YEAR(U194)</f>
        <v>2020</v>
      </c>
      <c r="X194" s="42">
        <f>DAY(U194)</f>
        <v>12</v>
      </c>
      <c r="Y194" s="25">
        <f>Y193+E194</f>
        <v>1243.55</v>
      </c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</row>
    <row r="195" spans="1:51" s="2" customFormat="1">
      <c r="A195" s="42" t="s">
        <v>745</v>
      </c>
      <c r="B195" s="42" t="s">
        <v>746</v>
      </c>
      <c r="C195" s="42" t="s">
        <v>53</v>
      </c>
      <c r="D195" s="42">
        <v>63</v>
      </c>
      <c r="E195" s="38">
        <v>10</v>
      </c>
      <c r="F195" s="4">
        <v>3.9100000000000003E-2</v>
      </c>
      <c r="G195" s="42">
        <v>0</v>
      </c>
      <c r="H195" s="25">
        <v>0</v>
      </c>
      <c r="I195" s="25">
        <v>0</v>
      </c>
      <c r="J195" s="3">
        <v>10000</v>
      </c>
      <c r="K195" s="7">
        <f>+IF(AND(E195&gt;=0,E194&gt;=0),K194+1,IF(AND(E195&lt;0,E194&lt;0),K194-1,IF(AND(E195&gt;=0,E194&lt;0),1,-1)))</f>
        <v>3</v>
      </c>
      <c r="L195" s="6">
        <f>+IF(AND(E195&gt;=0,E194&gt;=0),L194+E195,IF(AND(E195&lt;0,E194&lt;0),L194+E195,E195))</f>
        <v>35</v>
      </c>
      <c r="M195" s="42">
        <v>387</v>
      </c>
      <c r="N195" s="9">
        <f>+IF(E195&gt;0,1,0)</f>
        <v>1</v>
      </c>
      <c r="O195" s="9">
        <f>+IF(E195&lt;0,-1,0)</f>
        <v>0</v>
      </c>
      <c r="P195" s="9">
        <f>+IF(E195=0,1,0)</f>
        <v>0</v>
      </c>
      <c r="Q195" s="8">
        <f>IF(E195&gt;=0,E195,0)</f>
        <v>10</v>
      </c>
      <c r="R195" s="8">
        <f>IF(E195&lt;0,E195,0)</f>
        <v>0</v>
      </c>
      <c r="S195" s="42" t="str">
        <f t="shared" si="12"/>
        <v>3.15.00</v>
      </c>
      <c r="T195" s="42" t="str">
        <f t="shared" si="13"/>
        <v>19.00.00</v>
      </c>
      <c r="U195" s="42" t="str">
        <f t="shared" si="14"/>
        <v>15-nov-2020</v>
      </c>
      <c r="V195" s="42">
        <f>MONTH(U195)</f>
        <v>11</v>
      </c>
      <c r="W195" s="42">
        <f>YEAR(U195)</f>
        <v>2020</v>
      </c>
      <c r="X195" s="42">
        <f>DAY(U195)</f>
        <v>15</v>
      </c>
      <c r="Y195" s="25">
        <f>Y194+E195</f>
        <v>1253.55</v>
      </c>
    </row>
    <row r="196" spans="1:51" s="2" customFormat="1">
      <c r="A196" s="42" t="s">
        <v>338</v>
      </c>
      <c r="B196" s="42" t="s">
        <v>339</v>
      </c>
      <c r="C196" s="42" t="s">
        <v>54</v>
      </c>
      <c r="D196" s="42">
        <v>3</v>
      </c>
      <c r="E196" s="34">
        <v>10</v>
      </c>
      <c r="F196" s="4">
        <v>3.0999999999999999E-3</v>
      </c>
      <c r="G196" s="42">
        <v>0</v>
      </c>
      <c r="H196" s="25">
        <v>10.199999999999999</v>
      </c>
      <c r="I196" s="25">
        <v>0</v>
      </c>
      <c r="J196" s="3">
        <v>10000</v>
      </c>
      <c r="K196" s="7">
        <f>+IF(AND(E196&gt;=0,E195&gt;=0),K195+1,IF(AND(E196&lt;0,E195&lt;0),K195-1,IF(AND(E196&gt;=0,E195&lt;0),1,-1)))</f>
        <v>4</v>
      </c>
      <c r="L196" s="6">
        <f>+IF(AND(E196&gt;=0,E195&gt;=0),L195+E196,IF(AND(E196&lt;0,E195&lt;0),L195+E196,E196))</f>
        <v>45</v>
      </c>
      <c r="M196" s="42">
        <v>145</v>
      </c>
      <c r="N196" s="9">
        <f>+IF(E196&gt;0,1,0)</f>
        <v>1</v>
      </c>
      <c r="O196" s="9">
        <f>+IF(E196&lt;0,-1,0)</f>
        <v>0</v>
      </c>
      <c r="P196" s="9">
        <f>+IF(E196=0,1,0)</f>
        <v>0</v>
      </c>
      <c r="Q196" s="8">
        <f>IF(E196&gt;=0,E196,0)</f>
        <v>10</v>
      </c>
      <c r="R196" s="8">
        <f>IF(E196&lt;0,E196,0)</f>
        <v>0</v>
      </c>
      <c r="S196" s="42" t="str">
        <f t="shared" si="12"/>
        <v>13.00.00</v>
      </c>
      <c r="T196" s="42" t="str">
        <f t="shared" si="13"/>
        <v>13.45.00</v>
      </c>
      <c r="U196" s="42" t="str">
        <f t="shared" si="14"/>
        <v>16-nov-2020</v>
      </c>
      <c r="V196" s="42">
        <f>MONTH(U196)</f>
        <v>11</v>
      </c>
      <c r="W196" s="42">
        <f>YEAR(U196)</f>
        <v>2020</v>
      </c>
      <c r="X196" s="42">
        <f>DAY(U196)</f>
        <v>16</v>
      </c>
      <c r="Y196" s="25">
        <f>Y195+E196</f>
        <v>1263.55</v>
      </c>
    </row>
    <row r="197" spans="1:51" s="2" customFormat="1">
      <c r="A197" s="42" t="s">
        <v>712</v>
      </c>
      <c r="B197" s="42" t="s">
        <v>713</v>
      </c>
      <c r="C197" s="42" t="s">
        <v>54</v>
      </c>
      <c r="D197" s="42">
        <v>274</v>
      </c>
      <c r="E197" s="38">
        <v>10</v>
      </c>
      <c r="F197" s="4">
        <v>0.1391</v>
      </c>
      <c r="G197" s="42">
        <v>0</v>
      </c>
      <c r="H197" s="25">
        <v>10</v>
      </c>
      <c r="I197" s="25">
        <v>-2</v>
      </c>
      <c r="J197" s="3">
        <v>10000</v>
      </c>
      <c r="K197" s="7">
        <f>+IF(AND(E197&gt;=0,E196&gt;=0),K196+1,IF(AND(E197&lt;0,E196&lt;0),K196-1,IF(AND(E197&gt;=0,E196&lt;0),1,-1)))</f>
        <v>5</v>
      </c>
      <c r="L197" s="6">
        <f>+IF(AND(E197&gt;=0,E196&gt;=0),L196+E197,IF(AND(E197&lt;0,E196&lt;0),L196+E197,E197))</f>
        <v>55</v>
      </c>
      <c r="M197" s="42">
        <v>369</v>
      </c>
      <c r="N197" s="9">
        <f>+IF(E197&gt;0,1,0)</f>
        <v>1</v>
      </c>
      <c r="O197" s="9">
        <f>+IF(E197&lt;0,-1,0)</f>
        <v>0</v>
      </c>
      <c r="P197" s="9">
        <f>+IF(E197=0,1,0)</f>
        <v>0</v>
      </c>
      <c r="Q197" s="8">
        <f>IF(E197&gt;=0,E197,0)</f>
        <v>10</v>
      </c>
      <c r="R197" s="8">
        <f>IF(E197&lt;0,E197,0)</f>
        <v>0</v>
      </c>
      <c r="S197" s="42" t="str">
        <f t="shared" si="12"/>
        <v>23.45.00</v>
      </c>
      <c r="T197" s="42" t="str">
        <f t="shared" si="13"/>
        <v>20.15.00</v>
      </c>
      <c r="U197" s="42" t="str">
        <f t="shared" si="14"/>
        <v>16-nov-2020</v>
      </c>
      <c r="V197" s="42">
        <f>MONTH(U197)</f>
        <v>11</v>
      </c>
      <c r="W197" s="42">
        <f>YEAR(U197)</f>
        <v>2020</v>
      </c>
      <c r="X197" s="42">
        <f>DAY(U197)</f>
        <v>16</v>
      </c>
      <c r="Y197" s="25">
        <f>Y196+E197</f>
        <v>1273.55</v>
      </c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</row>
    <row r="198" spans="1:51" s="2" customFormat="1">
      <c r="A198" s="42" t="s">
        <v>664</v>
      </c>
      <c r="B198" s="42" t="s">
        <v>665</v>
      </c>
      <c r="C198" s="42" t="s">
        <v>53</v>
      </c>
      <c r="D198" s="42">
        <v>31</v>
      </c>
      <c r="E198" s="34">
        <v>-15</v>
      </c>
      <c r="F198" s="4">
        <v>-1.4500000000000001E-2</v>
      </c>
      <c r="G198" s="42">
        <v>0</v>
      </c>
      <c r="H198" s="25">
        <v>1.5</v>
      </c>
      <c r="I198" s="25">
        <v>-15</v>
      </c>
      <c r="J198" s="3">
        <v>10000</v>
      </c>
      <c r="K198" s="7">
        <f>+IF(AND(E198&gt;=0,E197&gt;=0),K197+1,IF(AND(E198&lt;0,E197&lt;0),K197-1,IF(AND(E198&gt;=0,E197&lt;0),1,-1)))</f>
        <v>-1</v>
      </c>
      <c r="L198" s="6">
        <f>+IF(AND(E198&gt;=0,E197&gt;=0),L197+E198,IF(AND(E198&lt;0,E197&lt;0),L197+E198,E198))</f>
        <v>-15</v>
      </c>
      <c r="M198" s="42">
        <v>343</v>
      </c>
      <c r="N198" s="9">
        <f>+IF(E198&gt;0,1,0)</f>
        <v>0</v>
      </c>
      <c r="O198" s="9">
        <f>+IF(E198&lt;0,-1,0)</f>
        <v>-1</v>
      </c>
      <c r="P198" s="9">
        <f>+IF(E198=0,1,0)</f>
        <v>0</v>
      </c>
      <c r="Q198" s="8">
        <f>IF(E198&gt;=0,E198,0)</f>
        <v>0</v>
      </c>
      <c r="R198" s="8">
        <f>IF(E198&lt;0,E198,0)</f>
        <v>-15</v>
      </c>
      <c r="S198" s="42" t="str">
        <f t="shared" si="12"/>
        <v>2.15.00</v>
      </c>
      <c r="T198" s="42" t="str">
        <f t="shared" si="13"/>
        <v>10.00.00</v>
      </c>
      <c r="U198" s="42" t="str">
        <f t="shared" si="14"/>
        <v>18-nov-2020</v>
      </c>
      <c r="V198" s="42">
        <f>MONTH(U198)</f>
        <v>11</v>
      </c>
      <c r="W198" s="42">
        <f>YEAR(U198)</f>
        <v>2020</v>
      </c>
      <c r="X198" s="42">
        <f>DAY(U198)</f>
        <v>18</v>
      </c>
      <c r="Y198" s="25">
        <f>Y197+E198</f>
        <v>1258.55</v>
      </c>
    </row>
    <row r="199" spans="1:51" s="2" customFormat="1">
      <c r="A199" s="42" t="s">
        <v>336</v>
      </c>
      <c r="B199" s="42" t="s">
        <v>337</v>
      </c>
      <c r="C199" s="42" t="s">
        <v>53</v>
      </c>
      <c r="D199" s="42">
        <v>16</v>
      </c>
      <c r="E199" s="36">
        <v>-20</v>
      </c>
      <c r="F199" s="4">
        <v>-6.3E-3</v>
      </c>
      <c r="G199" s="42">
        <v>0</v>
      </c>
      <c r="H199" s="25">
        <v>0</v>
      </c>
      <c r="I199" s="25">
        <v>-20</v>
      </c>
      <c r="J199" s="3">
        <v>10000</v>
      </c>
      <c r="K199" s="7">
        <f>+IF(AND(E199&gt;=0,E198&gt;=0),K198+1,IF(AND(E199&lt;0,E198&lt;0),K198-1,IF(AND(E199&gt;=0,E198&lt;0),1,-1)))</f>
        <v>-2</v>
      </c>
      <c r="L199" s="6">
        <f>+IF(AND(E199&gt;=0,E198&gt;=0),L198+E199,IF(AND(E199&lt;0,E198&lt;0),L198+E199,E199))</f>
        <v>-35</v>
      </c>
      <c r="M199" s="42">
        <v>144</v>
      </c>
      <c r="N199" s="9">
        <f>+IF(E199&gt;0,1,0)</f>
        <v>0</v>
      </c>
      <c r="O199" s="9">
        <f>+IF(E199&lt;0,-1,0)</f>
        <v>-1</v>
      </c>
      <c r="P199" s="9">
        <f>+IF(E199=0,1,0)</f>
        <v>0</v>
      </c>
      <c r="Q199" s="8">
        <f>IF(E199&gt;=0,E199,0)</f>
        <v>0</v>
      </c>
      <c r="R199" s="8">
        <f>IF(E199&lt;0,E199,0)</f>
        <v>-20</v>
      </c>
      <c r="S199" s="42" t="str">
        <f t="shared" ref="S199:S262" si="15">IF(A199="",0,REPLACE(A199,1,SEARCH(" ",A199),""))</f>
        <v>16.30.00</v>
      </c>
      <c r="T199" s="42" t="str">
        <f t="shared" ref="T199:T262" si="16">IF(B199="",0,REPLACE(B199,1,SEARCH(" ",B199),""))</f>
        <v>20.30.00</v>
      </c>
      <c r="U199" s="42" t="str">
        <f t="shared" ref="U199:U262" si="17">IF(A199="","1-1-1900",LEFT(A199,11))</f>
        <v>19-nov-2020</v>
      </c>
      <c r="V199" s="42">
        <f>MONTH(U199)</f>
        <v>11</v>
      </c>
      <c r="W199" s="42">
        <f>YEAR(U199)</f>
        <v>2020</v>
      </c>
      <c r="X199" s="42">
        <f>DAY(U199)</f>
        <v>19</v>
      </c>
      <c r="Y199" s="25">
        <f>Y198+E199</f>
        <v>1238.55</v>
      </c>
    </row>
    <row r="200" spans="1:51" s="2" customFormat="1">
      <c r="A200" s="42" t="s">
        <v>483</v>
      </c>
      <c r="B200" s="42" t="s">
        <v>484</v>
      </c>
      <c r="C200" s="42" t="s">
        <v>54</v>
      </c>
      <c r="D200" s="42">
        <v>45</v>
      </c>
      <c r="E200" s="38">
        <v>10</v>
      </c>
      <c r="F200" s="4">
        <v>3.5999999999999999E-3</v>
      </c>
      <c r="G200" s="42">
        <v>0</v>
      </c>
      <c r="H200" s="25">
        <v>10.25</v>
      </c>
      <c r="I200" s="25">
        <v>-8.65</v>
      </c>
      <c r="J200" s="3">
        <v>10000</v>
      </c>
      <c r="K200" s="7">
        <f>+IF(AND(E200&gt;=0,E199&gt;=0),K199+1,IF(AND(E200&lt;0,E199&lt;0),K199-1,IF(AND(E200&gt;=0,E199&lt;0),1,-1)))</f>
        <v>1</v>
      </c>
      <c r="L200" s="6">
        <f>+IF(AND(E200&gt;=0,E199&gt;=0),L199+E200,IF(AND(E200&lt;0,E199&lt;0),L199+E200,E200))</f>
        <v>10</v>
      </c>
      <c r="M200" s="42">
        <v>225</v>
      </c>
      <c r="N200" s="9">
        <f>+IF(E200&gt;0,1,0)</f>
        <v>1</v>
      </c>
      <c r="O200" s="9">
        <f>+IF(E200&lt;0,-1,0)</f>
        <v>0</v>
      </c>
      <c r="P200" s="9">
        <f>+IF(E200=0,1,0)</f>
        <v>0</v>
      </c>
      <c r="Q200" s="8">
        <f>IF(E200&gt;=0,E200,0)</f>
        <v>10</v>
      </c>
      <c r="R200" s="8">
        <f>IF(E200&lt;0,E200,0)</f>
        <v>0</v>
      </c>
      <c r="S200" s="42" t="str">
        <f t="shared" si="15"/>
        <v>19.45.00</v>
      </c>
      <c r="T200" s="42" t="str">
        <f t="shared" si="16"/>
        <v>8.00.00</v>
      </c>
      <c r="U200" s="42" t="str">
        <f t="shared" si="17"/>
        <v>20-nov-2020</v>
      </c>
      <c r="V200" s="42">
        <f>MONTH(U200)</f>
        <v>11</v>
      </c>
      <c r="W200" s="42">
        <f>YEAR(U200)</f>
        <v>2020</v>
      </c>
      <c r="X200" s="42">
        <f>DAY(U200)</f>
        <v>20</v>
      </c>
      <c r="Y200" s="25">
        <f>Y199+E200</f>
        <v>1248.55</v>
      </c>
    </row>
    <row r="201" spans="1:51" s="2" customFormat="1">
      <c r="A201" s="42" t="s">
        <v>402</v>
      </c>
      <c r="B201" s="42" t="s">
        <v>403</v>
      </c>
      <c r="C201" s="42" t="s">
        <v>54</v>
      </c>
      <c r="D201" s="42">
        <v>4</v>
      </c>
      <c r="E201" s="34">
        <v>10</v>
      </c>
      <c r="F201" s="4">
        <v>1.5E-3</v>
      </c>
      <c r="G201" s="42">
        <v>0</v>
      </c>
      <c r="H201" s="25">
        <v>11.9</v>
      </c>
      <c r="I201" s="25">
        <v>-5.8</v>
      </c>
      <c r="J201" s="3">
        <v>10000</v>
      </c>
      <c r="K201" s="7">
        <f>+IF(AND(E201&gt;=0,E200&gt;=0),K200+1,IF(AND(E201&lt;0,E200&lt;0),K200-1,IF(AND(E201&gt;=0,E200&lt;0),1,-1)))</f>
        <v>2</v>
      </c>
      <c r="L201" s="6">
        <f>+IF(AND(E201&gt;=0,E200&gt;=0),L200+E201,IF(AND(E201&lt;0,E200&lt;0),L200+E201,E201))</f>
        <v>20</v>
      </c>
      <c r="M201" s="42">
        <v>179</v>
      </c>
      <c r="N201" s="9">
        <f>+IF(E201&gt;0,1,0)</f>
        <v>1</v>
      </c>
      <c r="O201" s="9">
        <f>+IF(E201&lt;0,-1,0)</f>
        <v>0</v>
      </c>
      <c r="P201" s="9">
        <f>+IF(E201=0,1,0)</f>
        <v>0</v>
      </c>
      <c r="Q201" s="8">
        <f>IF(E201&gt;=0,E201,0)</f>
        <v>10</v>
      </c>
      <c r="R201" s="8">
        <f>IF(E201&lt;0,E201,0)</f>
        <v>0</v>
      </c>
      <c r="S201" s="42" t="str">
        <f t="shared" si="15"/>
        <v>1.00.00</v>
      </c>
      <c r="T201" s="42" t="str">
        <f t="shared" si="16"/>
        <v>2.00.00</v>
      </c>
      <c r="U201" s="42" t="str">
        <f t="shared" si="17"/>
        <v>23-nov-2020</v>
      </c>
      <c r="V201" s="42">
        <f>MONTH(U201)</f>
        <v>11</v>
      </c>
      <c r="W201" s="42">
        <f>YEAR(U201)</f>
        <v>2020</v>
      </c>
      <c r="X201" s="42">
        <f>DAY(U201)</f>
        <v>23</v>
      </c>
      <c r="Y201" s="25">
        <f>Y200+E201</f>
        <v>1258.55</v>
      </c>
    </row>
    <row r="202" spans="1:51" s="2" customFormat="1">
      <c r="A202" s="42" t="s">
        <v>267</v>
      </c>
      <c r="B202" s="42" t="s">
        <v>268</v>
      </c>
      <c r="C202" s="42" t="s">
        <v>53</v>
      </c>
      <c r="D202" s="42">
        <v>16</v>
      </c>
      <c r="E202" s="34">
        <v>20</v>
      </c>
      <c r="F202" s="4">
        <v>1.09E-2</v>
      </c>
      <c r="G202" s="42">
        <v>0</v>
      </c>
      <c r="H202" s="25">
        <v>20.100000000000001</v>
      </c>
      <c r="I202" s="25">
        <v>0</v>
      </c>
      <c r="J202" s="3">
        <v>10000</v>
      </c>
      <c r="K202" s="7">
        <f>+IF(AND(E202&gt;=0,E201&gt;=0),K201+1,IF(AND(E202&lt;0,E201&lt;0),K201-1,IF(AND(E202&gt;=0,E201&lt;0),1,-1)))</f>
        <v>3</v>
      </c>
      <c r="L202" s="6">
        <f>+IF(AND(E202&gt;=0,E201&gt;=0),L201+E202,IF(AND(E202&lt;0,E201&lt;0),L201+E202,E202))</f>
        <v>40</v>
      </c>
      <c r="M202" s="42">
        <v>109</v>
      </c>
      <c r="N202" s="9">
        <f>+IF(E202&gt;0,1,0)</f>
        <v>1</v>
      </c>
      <c r="O202" s="9">
        <f>+IF(E202&lt;0,-1,0)</f>
        <v>0</v>
      </c>
      <c r="P202" s="9">
        <f>+IF(E202=0,1,0)</f>
        <v>0</v>
      </c>
      <c r="Q202" s="8">
        <f>IF(E202&gt;=0,E202,0)</f>
        <v>20</v>
      </c>
      <c r="R202" s="8">
        <f>IF(E202&lt;0,E202,0)</f>
        <v>0</v>
      </c>
      <c r="S202" s="42" t="str">
        <f t="shared" si="15"/>
        <v>8.15.00</v>
      </c>
      <c r="T202" s="42" t="str">
        <f t="shared" si="16"/>
        <v>12.15.00</v>
      </c>
      <c r="U202" s="42" t="str">
        <f t="shared" si="17"/>
        <v>24-nov-2020</v>
      </c>
      <c r="V202" s="42">
        <f>MONTH(U202)</f>
        <v>11</v>
      </c>
      <c r="W202" s="42">
        <f>YEAR(U202)</f>
        <v>2020</v>
      </c>
      <c r="X202" s="42">
        <f>DAY(U202)</f>
        <v>24</v>
      </c>
      <c r="Y202" s="25">
        <f>Y201+E202</f>
        <v>1278.55</v>
      </c>
    </row>
    <row r="203" spans="1:51" s="2" customFormat="1">
      <c r="A203" s="42" t="s">
        <v>206</v>
      </c>
      <c r="B203" s="42" t="s">
        <v>207</v>
      </c>
      <c r="C203" s="42" t="s">
        <v>53</v>
      </c>
      <c r="D203" s="42">
        <v>26</v>
      </c>
      <c r="E203" s="34">
        <v>10</v>
      </c>
      <c r="F203" s="4">
        <v>1.6999999999999999E-3</v>
      </c>
      <c r="G203" s="42">
        <v>0</v>
      </c>
      <c r="H203" s="25">
        <v>10.72</v>
      </c>
      <c r="I203" s="25">
        <v>-0.34</v>
      </c>
      <c r="J203" s="3">
        <v>10000</v>
      </c>
      <c r="K203" s="7">
        <f>+IF(AND(E203&gt;=0,E202&gt;=0),K202+1,IF(AND(E203&lt;0,E202&lt;0),K202-1,IF(AND(E203&gt;=0,E202&lt;0),1,-1)))</f>
        <v>4</v>
      </c>
      <c r="L203" s="6">
        <f>+IF(AND(E203&gt;=0,E202&gt;=0),L202+E203,IF(AND(E203&lt;0,E202&lt;0),L202+E203,E203))</f>
        <v>50</v>
      </c>
      <c r="M203" s="42">
        <v>77</v>
      </c>
      <c r="N203" s="9">
        <f>+IF(E203&gt;0,1,0)</f>
        <v>1</v>
      </c>
      <c r="O203" s="9">
        <f>+IF(E203&lt;0,-1,0)</f>
        <v>0</v>
      </c>
      <c r="P203" s="9">
        <f>+IF(E203=0,1,0)</f>
        <v>0</v>
      </c>
      <c r="Q203" s="8">
        <f>IF(E203&gt;=0,E203,0)</f>
        <v>10</v>
      </c>
      <c r="R203" s="8">
        <f>IF(E203&lt;0,E203,0)</f>
        <v>0</v>
      </c>
      <c r="S203" s="42" t="str">
        <f t="shared" si="15"/>
        <v>18.15.00</v>
      </c>
      <c r="T203" s="42" t="str">
        <f t="shared" si="16"/>
        <v>0.45.00</v>
      </c>
      <c r="U203" s="42" t="str">
        <f t="shared" si="17"/>
        <v>26-nov-2020</v>
      </c>
      <c r="V203" s="42">
        <f>MONTH(U203)</f>
        <v>11</v>
      </c>
      <c r="W203" s="42">
        <f>YEAR(U203)</f>
        <v>2020</v>
      </c>
      <c r="X203" s="42">
        <f>DAY(U203)</f>
        <v>26</v>
      </c>
      <c r="Y203" s="25">
        <f>Y202+E203</f>
        <v>1288.55</v>
      </c>
    </row>
    <row r="204" spans="1:51" s="2" customFormat="1">
      <c r="A204" s="42" t="s">
        <v>710</v>
      </c>
      <c r="B204" s="42" t="s">
        <v>711</v>
      </c>
      <c r="C204" s="42" t="s">
        <v>53</v>
      </c>
      <c r="D204" s="42">
        <v>72</v>
      </c>
      <c r="E204" s="38">
        <v>10</v>
      </c>
      <c r="F204" s="4">
        <v>0.12520000000000001</v>
      </c>
      <c r="G204" s="42">
        <v>0</v>
      </c>
      <c r="H204" s="25">
        <v>14.8</v>
      </c>
      <c r="I204" s="25">
        <v>-0.8</v>
      </c>
      <c r="J204" s="3">
        <v>10000</v>
      </c>
      <c r="K204" s="7">
        <f>+IF(AND(E204&gt;=0,E203&gt;=0),K203+1,IF(AND(E204&lt;0,E203&lt;0),K203-1,IF(AND(E204&gt;=0,E203&lt;0),1,-1)))</f>
        <v>5</v>
      </c>
      <c r="L204" s="6">
        <f>+IF(AND(E204&gt;=0,E203&gt;=0),L203+E204,IF(AND(E204&lt;0,E203&lt;0),L203+E204,E204))</f>
        <v>60</v>
      </c>
      <c r="M204" s="42">
        <v>368</v>
      </c>
      <c r="N204" s="9">
        <f>+IF(E204&gt;0,1,0)</f>
        <v>1</v>
      </c>
      <c r="O204" s="9">
        <f>+IF(E204&lt;0,-1,0)</f>
        <v>0</v>
      </c>
      <c r="P204" s="9">
        <f>+IF(E204=0,1,0)</f>
        <v>0</v>
      </c>
      <c r="Q204" s="8">
        <f>IF(E204&gt;=0,E204,0)</f>
        <v>10</v>
      </c>
      <c r="R204" s="8">
        <f>IF(E204&lt;0,E204,0)</f>
        <v>0</v>
      </c>
      <c r="S204" s="42" t="str">
        <f t="shared" si="15"/>
        <v>3.30.00</v>
      </c>
      <c r="T204" s="42" t="str">
        <f t="shared" si="16"/>
        <v>21.30.00</v>
      </c>
      <c r="U204" s="42" t="str">
        <f t="shared" si="17"/>
        <v>26-nov-2020</v>
      </c>
      <c r="V204" s="42">
        <f>MONTH(U204)</f>
        <v>11</v>
      </c>
      <c r="W204" s="42">
        <f>YEAR(U204)</f>
        <v>2020</v>
      </c>
      <c r="X204" s="42">
        <f>DAY(U204)</f>
        <v>26</v>
      </c>
      <c r="Y204" s="25">
        <f>Y203+E204</f>
        <v>1298.55</v>
      </c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</row>
    <row r="205" spans="1:51" s="2" customFormat="1">
      <c r="A205" s="42" t="s">
        <v>710</v>
      </c>
      <c r="B205" s="42" t="s">
        <v>744</v>
      </c>
      <c r="C205" s="42" t="s">
        <v>53</v>
      </c>
      <c r="D205" s="42">
        <v>6</v>
      </c>
      <c r="E205" s="34">
        <v>15</v>
      </c>
      <c r="F205" s="4">
        <v>4.8800000000000003E-2</v>
      </c>
      <c r="G205" s="42">
        <v>0</v>
      </c>
      <c r="H205" s="25">
        <v>0</v>
      </c>
      <c r="I205" s="25">
        <v>0</v>
      </c>
      <c r="J205" s="3">
        <v>10000</v>
      </c>
      <c r="K205" s="7">
        <f>+IF(AND(E205&gt;=0,E204&gt;=0),K204+1,IF(AND(E205&lt;0,E204&lt;0),K204-1,IF(AND(E205&gt;=0,E204&lt;0),1,-1)))</f>
        <v>6</v>
      </c>
      <c r="L205" s="6">
        <f>+IF(AND(E205&gt;=0,E204&gt;=0),L204+E205,IF(AND(E205&lt;0,E204&lt;0),L204+E205,E205))</f>
        <v>75</v>
      </c>
      <c r="M205" s="42">
        <v>386</v>
      </c>
      <c r="N205" s="9">
        <f>+IF(E205&gt;0,1,0)</f>
        <v>1</v>
      </c>
      <c r="O205" s="9">
        <f>+IF(E205&lt;0,-1,0)</f>
        <v>0</v>
      </c>
      <c r="P205" s="9">
        <f>+IF(E205=0,1,0)</f>
        <v>0</v>
      </c>
      <c r="Q205" s="8">
        <f>IF(E205&gt;=0,E205,0)</f>
        <v>15</v>
      </c>
      <c r="R205" s="8">
        <f>IF(E205&lt;0,E205,0)</f>
        <v>0</v>
      </c>
      <c r="S205" s="42" t="str">
        <f t="shared" si="15"/>
        <v>3.30.00</v>
      </c>
      <c r="T205" s="42" t="str">
        <f t="shared" si="16"/>
        <v>5.00.00</v>
      </c>
      <c r="U205" s="42" t="str">
        <f t="shared" si="17"/>
        <v>26-nov-2020</v>
      </c>
      <c r="V205" s="42">
        <f>MONTH(U205)</f>
        <v>11</v>
      </c>
      <c r="W205" s="42">
        <f>YEAR(U205)</f>
        <v>2020</v>
      </c>
      <c r="X205" s="42">
        <f>DAY(U205)</f>
        <v>26</v>
      </c>
      <c r="Y205" s="25">
        <f>Y204+E205</f>
        <v>1313.55</v>
      </c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</row>
    <row r="206" spans="1:51" s="2" customFormat="1">
      <c r="A206" s="42" t="s">
        <v>141</v>
      </c>
      <c r="B206" s="42" t="s">
        <v>142</v>
      </c>
      <c r="C206" s="42" t="s">
        <v>54</v>
      </c>
      <c r="D206" s="42">
        <v>17</v>
      </c>
      <c r="E206" s="34">
        <v>15</v>
      </c>
      <c r="F206" s="4">
        <v>4.1000000000000003E-3</v>
      </c>
      <c r="G206" s="42">
        <v>0</v>
      </c>
      <c r="H206" s="25">
        <v>16.66</v>
      </c>
      <c r="I206" s="25">
        <v>-3.5</v>
      </c>
      <c r="J206" s="3">
        <v>10000</v>
      </c>
      <c r="K206" s="7">
        <f>+IF(AND(E206&gt;=0,E205&gt;=0),K205+1,IF(AND(E206&lt;0,E205&lt;0),K205-1,IF(AND(E206&gt;=0,E205&lt;0),1,-1)))</f>
        <v>7</v>
      </c>
      <c r="L206" s="6">
        <f>+IF(AND(E206&gt;=0,E205&gt;=0),L205+E206,IF(AND(E206&lt;0,E205&lt;0),L205+E206,E206))</f>
        <v>90</v>
      </c>
      <c r="M206" s="42">
        <v>43</v>
      </c>
      <c r="N206" s="9">
        <f>+IF(E206&gt;0,1,0)</f>
        <v>1</v>
      </c>
      <c r="O206" s="9">
        <f>+IF(E206&lt;0,-1,0)</f>
        <v>0</v>
      </c>
      <c r="P206" s="9">
        <f>+IF(E206=0,1,0)</f>
        <v>0</v>
      </c>
      <c r="Q206" s="8">
        <f>IF(E206&gt;=0,E206,0)</f>
        <v>15</v>
      </c>
      <c r="R206" s="8">
        <f>IF(E206&lt;0,E206,0)</f>
        <v>0</v>
      </c>
      <c r="S206" s="42" t="str">
        <f t="shared" si="15"/>
        <v>18.15.00</v>
      </c>
      <c r="T206" s="42" t="str">
        <f t="shared" si="16"/>
        <v>0.30.00</v>
      </c>
      <c r="U206" s="42" t="str">
        <f t="shared" si="17"/>
        <v>27-nov-2020</v>
      </c>
      <c r="V206" s="42">
        <f>MONTH(U206)</f>
        <v>11</v>
      </c>
      <c r="W206" s="42">
        <f>YEAR(U206)</f>
        <v>2020</v>
      </c>
      <c r="X206" s="42">
        <f>DAY(U206)</f>
        <v>27</v>
      </c>
      <c r="Y206" s="25">
        <f>Y205+E206</f>
        <v>1328.55</v>
      </c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</row>
    <row r="207" spans="1:51" s="2" customFormat="1">
      <c r="A207" s="42" t="s">
        <v>334</v>
      </c>
      <c r="B207" s="42" t="s">
        <v>335</v>
      </c>
      <c r="C207" s="42" t="s">
        <v>54</v>
      </c>
      <c r="D207" s="42">
        <v>4</v>
      </c>
      <c r="E207" s="34">
        <v>15</v>
      </c>
      <c r="F207" s="4">
        <v>4.7000000000000002E-3</v>
      </c>
      <c r="G207" s="42">
        <v>0</v>
      </c>
      <c r="H207" s="25">
        <v>21</v>
      </c>
      <c r="I207" s="25">
        <v>0</v>
      </c>
      <c r="J207" s="3">
        <v>10000</v>
      </c>
      <c r="K207" s="7">
        <f>+IF(AND(E207&gt;=0,E206&gt;=0),K206+1,IF(AND(E207&lt;0,E206&lt;0),K206-1,IF(AND(E207&gt;=0,E206&lt;0),1,-1)))</f>
        <v>8</v>
      </c>
      <c r="L207" s="6">
        <f>+IF(AND(E207&gt;=0,E206&gt;=0),L206+E207,IF(AND(E207&lt;0,E206&lt;0),L206+E207,E207))</f>
        <v>105</v>
      </c>
      <c r="M207" s="42">
        <v>143</v>
      </c>
      <c r="N207" s="9">
        <f>+IF(E207&gt;0,1,0)</f>
        <v>1</v>
      </c>
      <c r="O207" s="9">
        <f>+IF(E207&lt;0,-1,0)</f>
        <v>0</v>
      </c>
      <c r="P207" s="9">
        <f>+IF(E207=0,1,0)</f>
        <v>0</v>
      </c>
      <c r="Q207" s="8">
        <f>IF(E207&gt;=0,E207,0)</f>
        <v>15</v>
      </c>
      <c r="R207" s="8">
        <f>IF(E207&lt;0,E207,0)</f>
        <v>0</v>
      </c>
      <c r="S207" s="42" t="str">
        <f t="shared" si="15"/>
        <v>9.30.00</v>
      </c>
      <c r="T207" s="42" t="str">
        <f t="shared" si="16"/>
        <v>10.30.00</v>
      </c>
      <c r="U207" s="42" t="str">
        <f t="shared" si="17"/>
        <v xml:space="preserve">1-dic-2020 </v>
      </c>
      <c r="V207" s="42">
        <f>MONTH(U207)</f>
        <v>12</v>
      </c>
      <c r="W207" s="42">
        <f>YEAR(U207)</f>
        <v>2020</v>
      </c>
      <c r="X207" s="42">
        <f>DAY(U207)</f>
        <v>1</v>
      </c>
      <c r="Y207" s="25">
        <f>Y206+E207</f>
        <v>1343.55</v>
      </c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</row>
    <row r="208" spans="1:51" s="2" customFormat="1">
      <c r="A208" s="42" t="s">
        <v>481</v>
      </c>
      <c r="B208" s="42" t="s">
        <v>482</v>
      </c>
      <c r="C208" s="42" t="s">
        <v>53</v>
      </c>
      <c r="D208" s="42">
        <v>3</v>
      </c>
      <c r="E208" s="34">
        <v>-20</v>
      </c>
      <c r="F208" s="4">
        <v>-7.1999999999999998E-3</v>
      </c>
      <c r="G208" s="42">
        <v>0</v>
      </c>
      <c r="H208" s="25">
        <v>0</v>
      </c>
      <c r="I208" s="25">
        <v>-20</v>
      </c>
      <c r="J208" s="3">
        <v>10000</v>
      </c>
      <c r="K208" s="7">
        <f>+IF(AND(E208&gt;=0,E207&gt;=0),K207+1,IF(AND(E208&lt;0,E207&lt;0),K207-1,IF(AND(E208&gt;=0,E207&lt;0),1,-1)))</f>
        <v>-1</v>
      </c>
      <c r="L208" s="6">
        <f>+IF(AND(E208&gt;=0,E207&gt;=0),L207+E208,IF(AND(E208&lt;0,E207&lt;0),L207+E208,E208))</f>
        <v>-20</v>
      </c>
      <c r="M208" s="42">
        <v>224</v>
      </c>
      <c r="N208" s="9">
        <f>+IF(E208&gt;0,1,0)</f>
        <v>0</v>
      </c>
      <c r="O208" s="9">
        <f>+IF(E208&lt;0,-1,0)</f>
        <v>-1</v>
      </c>
      <c r="P208" s="9">
        <f>+IF(E208=0,1,0)</f>
        <v>0</v>
      </c>
      <c r="Q208" s="8">
        <f>IF(E208&gt;=0,E208,0)</f>
        <v>0</v>
      </c>
      <c r="R208" s="8">
        <f>IF(E208&lt;0,E208,0)</f>
        <v>-20</v>
      </c>
      <c r="S208" s="42" t="str">
        <f t="shared" si="15"/>
        <v>9.15.00</v>
      </c>
      <c r="T208" s="42" t="str">
        <f t="shared" si="16"/>
        <v>10.00.00</v>
      </c>
      <c r="U208" s="42" t="str">
        <f t="shared" si="17"/>
        <v xml:space="preserve">1-dic-2020 </v>
      </c>
      <c r="V208" s="42">
        <f>MONTH(U208)</f>
        <v>12</v>
      </c>
      <c r="W208" s="42">
        <f>YEAR(U208)</f>
        <v>2020</v>
      </c>
      <c r="X208" s="42">
        <f>DAY(U208)</f>
        <v>1</v>
      </c>
      <c r="Y208" s="25">
        <f>Y207+E208</f>
        <v>1323.55</v>
      </c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</row>
    <row r="209" spans="1:51" s="2" customFormat="1">
      <c r="A209" s="42" t="s">
        <v>662</v>
      </c>
      <c r="B209" s="42" t="s">
        <v>663</v>
      </c>
      <c r="C209" s="42" t="s">
        <v>53</v>
      </c>
      <c r="D209" s="42">
        <v>13</v>
      </c>
      <c r="E209" s="34">
        <v>7.5</v>
      </c>
      <c r="F209" s="4">
        <v>6.7999999999999996E-3</v>
      </c>
      <c r="G209" s="42">
        <v>0</v>
      </c>
      <c r="H209" s="25">
        <v>7.6</v>
      </c>
      <c r="I209" s="25">
        <v>0</v>
      </c>
      <c r="J209" s="3">
        <v>10000</v>
      </c>
      <c r="K209" s="7">
        <f>+IF(AND(E209&gt;=0,E208&gt;=0),K208+1,IF(AND(E209&lt;0,E208&lt;0),K208-1,IF(AND(E209&gt;=0,E208&lt;0),1,-1)))</f>
        <v>1</v>
      </c>
      <c r="L209" s="6">
        <f>+IF(AND(E209&gt;=0,E208&gt;=0),L208+E209,IF(AND(E209&lt;0,E208&lt;0),L208+E209,E209))</f>
        <v>7.5</v>
      </c>
      <c r="M209" s="42">
        <v>342</v>
      </c>
      <c r="N209" s="9">
        <f>+IF(E209&gt;0,1,0)</f>
        <v>1</v>
      </c>
      <c r="O209" s="9">
        <f>+IF(E209&lt;0,-1,0)</f>
        <v>0</v>
      </c>
      <c r="P209" s="9">
        <f>+IF(E209=0,1,0)</f>
        <v>0</v>
      </c>
      <c r="Q209" s="8">
        <f>IF(E209&gt;=0,E209,0)</f>
        <v>7.5</v>
      </c>
      <c r="R209" s="8">
        <f>IF(E209&lt;0,E209,0)</f>
        <v>0</v>
      </c>
      <c r="S209" s="42" t="str">
        <f t="shared" si="15"/>
        <v>0.15.00</v>
      </c>
      <c r="T209" s="42" t="str">
        <f t="shared" si="16"/>
        <v>3.30.00</v>
      </c>
      <c r="U209" s="42" t="str">
        <f t="shared" si="17"/>
        <v xml:space="preserve">2-dic-2020 </v>
      </c>
      <c r="V209" s="42">
        <f>MONTH(U209)</f>
        <v>12</v>
      </c>
      <c r="W209" s="42">
        <f>YEAR(U209)</f>
        <v>2020</v>
      </c>
      <c r="X209" s="42">
        <f>DAY(U209)</f>
        <v>2</v>
      </c>
      <c r="Y209" s="25">
        <f>Y208+E209</f>
        <v>1331.05</v>
      </c>
    </row>
    <row r="210" spans="1:51" s="2" customFormat="1">
      <c r="A210" s="42" t="s">
        <v>139</v>
      </c>
      <c r="B210" s="42" t="s">
        <v>140</v>
      </c>
      <c r="C210" s="42" t="s">
        <v>54</v>
      </c>
      <c r="D210" s="42">
        <v>93</v>
      </c>
      <c r="E210" s="36">
        <v>15</v>
      </c>
      <c r="F210" s="4">
        <v>4.1000000000000003E-3</v>
      </c>
      <c r="G210" s="42">
        <v>0</v>
      </c>
      <c r="H210" s="25">
        <v>15.59</v>
      </c>
      <c r="I210" s="25">
        <v>-17.010000000000002</v>
      </c>
      <c r="J210" s="3">
        <v>10000</v>
      </c>
      <c r="K210" s="7">
        <f>+IF(AND(E210&gt;=0,E209&gt;=0),K209+1,IF(AND(E210&lt;0,E209&lt;0),K209-1,IF(AND(E210&gt;=0,E209&lt;0),1,-1)))</f>
        <v>2</v>
      </c>
      <c r="L210" s="6">
        <f>+IF(AND(E210&gt;=0,E209&gt;=0),L209+E210,IF(AND(E210&lt;0,E209&lt;0),L209+E210,E210))</f>
        <v>22.5</v>
      </c>
      <c r="M210" s="42">
        <v>42</v>
      </c>
      <c r="N210" s="9">
        <f>+IF(E210&gt;0,1,0)</f>
        <v>1</v>
      </c>
      <c r="O210" s="9">
        <f>+IF(E210&lt;0,-1,0)</f>
        <v>0</v>
      </c>
      <c r="P210" s="9">
        <f>+IF(E210=0,1,0)</f>
        <v>0</v>
      </c>
      <c r="Q210" s="8">
        <f>IF(E210&gt;=0,E210,0)</f>
        <v>15</v>
      </c>
      <c r="R210" s="8">
        <f>IF(E210&lt;0,E210,0)</f>
        <v>0</v>
      </c>
      <c r="S210" s="42" t="str">
        <f t="shared" si="15"/>
        <v>19.15.00</v>
      </c>
      <c r="T210" s="42" t="str">
        <f t="shared" si="16"/>
        <v>18.30.00</v>
      </c>
      <c r="U210" s="42" t="str">
        <f t="shared" si="17"/>
        <v xml:space="preserve">7-dic-2020 </v>
      </c>
      <c r="V210" s="42">
        <f>MONTH(U210)</f>
        <v>12</v>
      </c>
      <c r="W210" s="42">
        <f>YEAR(U210)</f>
        <v>2020</v>
      </c>
      <c r="X210" s="42">
        <f>DAY(U210)</f>
        <v>7</v>
      </c>
      <c r="Y210" s="25">
        <f>Y209+E210</f>
        <v>1346.05</v>
      </c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</row>
    <row r="211" spans="1:51" s="2" customFormat="1">
      <c r="A211" s="42" t="s">
        <v>708</v>
      </c>
      <c r="B211" s="42" t="s">
        <v>709</v>
      </c>
      <c r="C211" s="42" t="s">
        <v>54</v>
      </c>
      <c r="D211" s="42">
        <v>339</v>
      </c>
      <c r="E211" s="34">
        <v>-15</v>
      </c>
      <c r="F211" s="4">
        <v>-0.17380000000000001</v>
      </c>
      <c r="G211" s="42">
        <v>0</v>
      </c>
      <c r="H211" s="25">
        <v>0.4</v>
      </c>
      <c r="I211" s="25">
        <v>-15</v>
      </c>
      <c r="J211" s="3">
        <v>10000</v>
      </c>
      <c r="K211" s="7">
        <f>+IF(AND(E211&gt;=0,E210&gt;=0),K210+1,IF(AND(E211&lt;0,E210&lt;0),K210-1,IF(AND(E211&gt;=0,E210&lt;0),1,-1)))</f>
        <v>-1</v>
      </c>
      <c r="L211" s="6">
        <f>+IF(AND(E211&gt;=0,E210&gt;=0),L210+E211,IF(AND(E211&lt;0,E210&lt;0),L210+E211,E211))</f>
        <v>-15</v>
      </c>
      <c r="M211" s="42">
        <v>367</v>
      </c>
      <c r="N211" s="9">
        <f>+IF(E211&gt;0,1,0)</f>
        <v>0</v>
      </c>
      <c r="O211" s="9">
        <f>+IF(E211&lt;0,-1,0)</f>
        <v>-1</v>
      </c>
      <c r="P211" s="9">
        <f>+IF(E211=0,1,0)</f>
        <v>0</v>
      </c>
      <c r="Q211" s="8">
        <f>IF(E211&gt;=0,E211,0)</f>
        <v>0</v>
      </c>
      <c r="R211" s="8">
        <f>IF(E211&lt;0,E211,0)</f>
        <v>-15</v>
      </c>
      <c r="S211" s="42" t="str">
        <f t="shared" si="15"/>
        <v>13.45.00</v>
      </c>
      <c r="T211" s="42" t="str">
        <f t="shared" si="16"/>
        <v>2.30.00</v>
      </c>
      <c r="U211" s="42" t="str">
        <f t="shared" si="17"/>
        <v xml:space="preserve">7-dic-2020 </v>
      </c>
      <c r="V211" s="42">
        <f>MONTH(U211)</f>
        <v>12</v>
      </c>
      <c r="W211" s="42">
        <f>YEAR(U211)</f>
        <v>2020</v>
      </c>
      <c r="X211" s="42">
        <f>DAY(U211)</f>
        <v>7</v>
      </c>
      <c r="Y211" s="25">
        <f>Y210+E211</f>
        <v>1331.05</v>
      </c>
    </row>
    <row r="212" spans="1:51" s="2" customFormat="1">
      <c r="A212" s="42" t="s">
        <v>742</v>
      </c>
      <c r="B212" s="42" t="s">
        <v>743</v>
      </c>
      <c r="C212" s="42" t="s">
        <v>54</v>
      </c>
      <c r="D212" s="42">
        <v>115</v>
      </c>
      <c r="E212" s="34">
        <v>-15</v>
      </c>
      <c r="F212" s="4">
        <v>-5.2299999999999999E-2</v>
      </c>
      <c r="G212" s="42">
        <v>0</v>
      </c>
      <c r="H212" s="25">
        <v>0</v>
      </c>
      <c r="I212" s="25">
        <v>0</v>
      </c>
      <c r="J212" s="3">
        <v>10000</v>
      </c>
      <c r="K212" s="7">
        <f>+IF(AND(E212&gt;=0,E211&gt;=0),K211+1,IF(AND(E212&lt;0,E211&lt;0),K211-1,IF(AND(E212&gt;=0,E211&lt;0),1,-1)))</f>
        <v>-2</v>
      </c>
      <c r="L212" s="6">
        <f>+IF(AND(E212&gt;=0,E211&gt;=0),L211+E212,IF(AND(E212&lt;0,E211&lt;0),L211+E212,E212))</f>
        <v>-30</v>
      </c>
      <c r="M212" s="42">
        <v>385</v>
      </c>
      <c r="N212" s="9">
        <f>+IF(E212&gt;0,1,0)</f>
        <v>0</v>
      </c>
      <c r="O212" s="9">
        <f>+IF(E212&lt;0,-1,0)</f>
        <v>-1</v>
      </c>
      <c r="P212" s="9">
        <f>+IF(E212=0,1,0)</f>
        <v>0</v>
      </c>
      <c r="Q212" s="8">
        <f>IF(E212&gt;=0,E212,0)</f>
        <v>0</v>
      </c>
      <c r="R212" s="8">
        <f>IF(E212&lt;0,E212,0)</f>
        <v>-15</v>
      </c>
      <c r="S212" s="42" t="str">
        <f t="shared" si="15"/>
        <v>5.45.00</v>
      </c>
      <c r="T212" s="42" t="str">
        <f t="shared" si="16"/>
        <v>10.30.00</v>
      </c>
      <c r="U212" s="42" t="str">
        <f t="shared" si="17"/>
        <v xml:space="preserve">7-dic-2020 </v>
      </c>
      <c r="V212" s="42">
        <f>MONTH(U212)</f>
        <v>12</v>
      </c>
      <c r="W212" s="42">
        <f>YEAR(U212)</f>
        <v>2020</v>
      </c>
      <c r="X212" s="42">
        <f>DAY(U212)</f>
        <v>7</v>
      </c>
      <c r="Y212" s="25">
        <f>Y211+E212</f>
        <v>1316.05</v>
      </c>
    </row>
    <row r="213" spans="1:51" s="2" customFormat="1">
      <c r="A213" s="42" t="s">
        <v>265</v>
      </c>
      <c r="B213" s="42" t="s">
        <v>266</v>
      </c>
      <c r="C213" s="42" t="s">
        <v>54</v>
      </c>
      <c r="D213" s="42">
        <v>47</v>
      </c>
      <c r="E213" s="34">
        <v>-15</v>
      </c>
      <c r="F213" s="4">
        <v>-8.0000000000000002E-3</v>
      </c>
      <c r="G213" s="42">
        <v>0</v>
      </c>
      <c r="H213" s="25">
        <v>0.3</v>
      </c>
      <c r="I213" s="25">
        <v>-15</v>
      </c>
      <c r="J213" s="3">
        <v>10000</v>
      </c>
      <c r="K213" s="7">
        <f>+IF(AND(E213&gt;=0,E212&gt;=0),K212+1,IF(AND(E213&lt;0,E212&lt;0),K212-1,IF(AND(E213&gt;=0,E212&lt;0),1,-1)))</f>
        <v>-3</v>
      </c>
      <c r="L213" s="6">
        <f>+IF(AND(E213&gt;=0,E212&gt;=0),L212+E213,IF(AND(E213&lt;0,E212&lt;0),L212+E213,E213))</f>
        <v>-45</v>
      </c>
      <c r="M213" s="42">
        <v>108</v>
      </c>
      <c r="N213" s="9">
        <f>+IF(E213&gt;0,1,0)</f>
        <v>0</v>
      </c>
      <c r="O213" s="9">
        <f>+IF(E213&lt;0,-1,0)</f>
        <v>-1</v>
      </c>
      <c r="P213" s="9">
        <f>+IF(E213=0,1,0)</f>
        <v>0</v>
      </c>
      <c r="Q213" s="8">
        <f>IF(E213&gt;=0,E213,0)</f>
        <v>0</v>
      </c>
      <c r="R213" s="8">
        <f>IF(E213&lt;0,E213,0)</f>
        <v>-15</v>
      </c>
      <c r="S213" s="42" t="str">
        <f t="shared" si="15"/>
        <v>3.45.00</v>
      </c>
      <c r="T213" s="42" t="str">
        <f t="shared" si="16"/>
        <v>15.30.00</v>
      </c>
      <c r="U213" s="42" t="str">
        <f t="shared" si="17"/>
        <v xml:space="preserve">9-dic-2020 </v>
      </c>
      <c r="V213" s="42">
        <f>MONTH(U213)</f>
        <v>12</v>
      </c>
      <c r="W213" s="42">
        <f>YEAR(U213)</f>
        <v>2020</v>
      </c>
      <c r="X213" s="42">
        <f>DAY(U213)</f>
        <v>9</v>
      </c>
      <c r="Y213" s="25">
        <f>Y212+E213</f>
        <v>1301.05</v>
      </c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</row>
    <row r="214" spans="1:51" s="2" customFormat="1">
      <c r="A214" s="42" t="s">
        <v>332</v>
      </c>
      <c r="B214" s="42" t="s">
        <v>333</v>
      </c>
      <c r="C214" s="42" t="s">
        <v>54</v>
      </c>
      <c r="D214" s="42">
        <v>44</v>
      </c>
      <c r="E214" s="34">
        <v>10</v>
      </c>
      <c r="F214" s="4">
        <v>3.0000000000000001E-3</v>
      </c>
      <c r="G214" s="42">
        <v>0</v>
      </c>
      <c r="H214" s="25">
        <v>11.95</v>
      </c>
      <c r="I214" s="25">
        <v>-5.05</v>
      </c>
      <c r="J214" s="3">
        <v>10000</v>
      </c>
      <c r="K214" s="7">
        <f>+IF(AND(E214&gt;=0,E213&gt;=0),K213+1,IF(AND(E214&lt;0,E213&lt;0),K213-1,IF(AND(E214&gt;=0,E213&lt;0),1,-1)))</f>
        <v>1</v>
      </c>
      <c r="L214" s="6">
        <f>+IF(AND(E214&gt;=0,E213&gt;=0),L213+E214,IF(AND(E214&lt;0,E213&lt;0),L213+E214,E214))</f>
        <v>10</v>
      </c>
      <c r="M214" s="42">
        <v>142</v>
      </c>
      <c r="N214" s="9">
        <f>+IF(E214&gt;0,1,0)</f>
        <v>1</v>
      </c>
      <c r="O214" s="9">
        <f>+IF(E214&lt;0,-1,0)</f>
        <v>0</v>
      </c>
      <c r="P214" s="9">
        <f>+IF(E214=0,1,0)</f>
        <v>0</v>
      </c>
      <c r="Q214" s="8">
        <f>IF(E214&gt;=0,E214,0)</f>
        <v>10</v>
      </c>
      <c r="R214" s="8">
        <f>IF(E214&lt;0,E214,0)</f>
        <v>0</v>
      </c>
      <c r="S214" s="42" t="str">
        <f t="shared" si="15"/>
        <v>22.00.00</v>
      </c>
      <c r="T214" s="42" t="str">
        <f t="shared" si="16"/>
        <v>9.00.00</v>
      </c>
      <c r="U214" s="42" t="str">
        <f t="shared" si="17"/>
        <v xml:space="preserve">9-dic-2020 </v>
      </c>
      <c r="V214" s="42">
        <f>MONTH(U214)</f>
        <v>12</v>
      </c>
      <c r="W214" s="42">
        <f>YEAR(U214)</f>
        <v>2020</v>
      </c>
      <c r="X214" s="42">
        <f>DAY(U214)</f>
        <v>9</v>
      </c>
      <c r="Y214" s="25">
        <f>Y213+E214</f>
        <v>1311.05</v>
      </c>
    </row>
    <row r="215" spans="1:51" s="2" customFormat="1">
      <c r="A215" s="42" t="s">
        <v>400</v>
      </c>
      <c r="B215" s="42" t="s">
        <v>401</v>
      </c>
      <c r="C215" s="42" t="s">
        <v>54</v>
      </c>
      <c r="D215" s="42">
        <v>34</v>
      </c>
      <c r="E215" s="34">
        <v>20</v>
      </c>
      <c r="F215" s="4">
        <v>3.0000000000000001E-3</v>
      </c>
      <c r="G215" s="42">
        <v>0</v>
      </c>
      <c r="H215" s="25">
        <v>42.3</v>
      </c>
      <c r="I215" s="25">
        <v>-11</v>
      </c>
      <c r="J215" s="3">
        <v>10000</v>
      </c>
      <c r="K215" s="7">
        <f>+IF(AND(E215&gt;=0,E214&gt;=0),K214+1,IF(AND(E215&lt;0,E214&lt;0),K214-1,IF(AND(E215&gt;=0,E214&lt;0),1,-1)))</f>
        <v>2</v>
      </c>
      <c r="L215" s="6">
        <f>+IF(AND(E215&gt;=0,E214&gt;=0),L214+E215,IF(AND(E215&lt;0,E214&lt;0),L214+E215,E215))</f>
        <v>30</v>
      </c>
      <c r="M215" s="42">
        <v>178</v>
      </c>
      <c r="N215" s="9">
        <f>+IF(E215&gt;0,1,0)</f>
        <v>1</v>
      </c>
      <c r="O215" s="9">
        <f>+IF(E215&lt;0,-1,0)</f>
        <v>0</v>
      </c>
      <c r="P215" s="9">
        <f>+IF(E215=0,1,0)</f>
        <v>0</v>
      </c>
      <c r="Q215" s="8">
        <f>IF(E215&gt;=0,E215,0)</f>
        <v>20</v>
      </c>
      <c r="R215" s="8">
        <f>IF(E215&lt;0,E215,0)</f>
        <v>0</v>
      </c>
      <c r="S215" s="42" t="str">
        <f t="shared" si="15"/>
        <v>1.30.00</v>
      </c>
      <c r="T215" s="42" t="str">
        <f t="shared" si="16"/>
        <v>10.00.00</v>
      </c>
      <c r="U215" s="42" t="str">
        <f t="shared" si="17"/>
        <v xml:space="preserve">9-dic-2020 </v>
      </c>
      <c r="V215" s="42">
        <f>MONTH(U215)</f>
        <v>12</v>
      </c>
      <c r="W215" s="42">
        <f>YEAR(U215)</f>
        <v>2020</v>
      </c>
      <c r="X215" s="42">
        <f>DAY(U215)</f>
        <v>9</v>
      </c>
      <c r="Y215" s="25">
        <f>Y214+E215</f>
        <v>1331.05</v>
      </c>
    </row>
    <row r="216" spans="1:51" s="2" customFormat="1">
      <c r="A216" s="42" t="s">
        <v>597</v>
      </c>
      <c r="B216" s="42" t="s">
        <v>598</v>
      </c>
      <c r="C216" s="42" t="s">
        <v>54</v>
      </c>
      <c r="D216" s="42">
        <v>33</v>
      </c>
      <c r="E216" s="34">
        <v>10</v>
      </c>
      <c r="F216" s="4">
        <v>2.8E-3</v>
      </c>
      <c r="G216" s="42">
        <v>0</v>
      </c>
      <c r="H216" s="25">
        <v>10.1</v>
      </c>
      <c r="I216" s="25">
        <v>-1.9</v>
      </c>
      <c r="J216" s="3">
        <v>10000</v>
      </c>
      <c r="K216" s="7">
        <f>+IF(AND(E216&gt;=0,E215&gt;=0),K215+1,IF(AND(E216&lt;0,E215&lt;0),K215-1,IF(AND(E216&gt;=0,E215&lt;0),1,-1)))</f>
        <v>3</v>
      </c>
      <c r="L216" s="6">
        <f>+IF(AND(E216&gt;=0,E215&gt;=0),L215+E216,IF(AND(E216&lt;0,E215&lt;0),L215+E216,E216))</f>
        <v>40</v>
      </c>
      <c r="M216" s="42">
        <v>296</v>
      </c>
      <c r="N216" s="9">
        <f>+IF(E216&gt;0,1,0)</f>
        <v>1</v>
      </c>
      <c r="O216" s="9">
        <f>+IF(E216&lt;0,-1,0)</f>
        <v>0</v>
      </c>
      <c r="P216" s="9">
        <f>+IF(E216=0,1,0)</f>
        <v>0</v>
      </c>
      <c r="Q216" s="8">
        <f>IF(E216&gt;=0,E216,0)</f>
        <v>10</v>
      </c>
      <c r="R216" s="8">
        <f>IF(E216&lt;0,E216,0)</f>
        <v>0</v>
      </c>
      <c r="S216" s="42" t="str">
        <f t="shared" si="15"/>
        <v>1.15.00</v>
      </c>
      <c r="T216" s="42" t="str">
        <f t="shared" si="16"/>
        <v>9.30.00</v>
      </c>
      <c r="U216" s="42" t="str">
        <f t="shared" si="17"/>
        <v xml:space="preserve">9-dic-2020 </v>
      </c>
      <c r="V216" s="42">
        <f>MONTH(U216)</f>
        <v>12</v>
      </c>
      <c r="W216" s="42">
        <f>YEAR(U216)</f>
        <v>2020</v>
      </c>
      <c r="X216" s="42">
        <f>DAY(U216)</f>
        <v>9</v>
      </c>
      <c r="Y216" s="25">
        <f>Y215+E216</f>
        <v>1341.05</v>
      </c>
    </row>
    <row r="217" spans="1:51" s="2" customFormat="1">
      <c r="A217" s="42" t="s">
        <v>137</v>
      </c>
      <c r="B217" s="42" t="s">
        <v>138</v>
      </c>
      <c r="C217" s="42" t="s">
        <v>53</v>
      </c>
      <c r="D217" s="42">
        <v>17</v>
      </c>
      <c r="E217" s="34">
        <v>10</v>
      </c>
      <c r="F217" s="4">
        <v>2.7000000000000001E-3</v>
      </c>
      <c r="G217" s="42">
        <v>0</v>
      </c>
      <c r="H217" s="25">
        <v>10.72</v>
      </c>
      <c r="I217" s="25">
        <v>-3.77</v>
      </c>
      <c r="J217" s="3">
        <v>10000</v>
      </c>
      <c r="K217" s="7">
        <f>+IF(AND(E217&gt;=0,E216&gt;=0),K216+1,IF(AND(E217&lt;0,E216&lt;0),K216-1,IF(AND(E217&gt;=0,E216&lt;0),1,-1)))</f>
        <v>4</v>
      </c>
      <c r="L217" s="6">
        <f>+IF(AND(E217&gt;=0,E216&gt;=0),L216+E217,IF(AND(E217&lt;0,E216&lt;0),L216+E217,E217))</f>
        <v>50</v>
      </c>
      <c r="M217" s="42">
        <v>41</v>
      </c>
      <c r="N217" s="9">
        <f>+IF(E217&gt;0,1,0)</f>
        <v>1</v>
      </c>
      <c r="O217" s="9">
        <f>+IF(E217&lt;0,-1,0)</f>
        <v>0</v>
      </c>
      <c r="P217" s="9">
        <f>+IF(E217=0,1,0)</f>
        <v>0</v>
      </c>
      <c r="Q217" s="8">
        <f>IF(E217&gt;=0,E217,0)</f>
        <v>10</v>
      </c>
      <c r="R217" s="8">
        <f>IF(E217&lt;0,E217,0)</f>
        <v>0</v>
      </c>
      <c r="S217" s="42" t="str">
        <f t="shared" si="15"/>
        <v>16.00.00</v>
      </c>
      <c r="T217" s="42" t="str">
        <f t="shared" si="16"/>
        <v>20.15.00</v>
      </c>
      <c r="U217" s="42" t="str">
        <f t="shared" si="17"/>
        <v>10-dic-2020</v>
      </c>
      <c r="V217" s="42">
        <f>MONTH(U217)</f>
        <v>12</v>
      </c>
      <c r="W217" s="42">
        <f>YEAR(U217)</f>
        <v>2020</v>
      </c>
      <c r="X217" s="42">
        <f>DAY(U217)</f>
        <v>10</v>
      </c>
      <c r="Y217" s="25">
        <f>Y216+E217</f>
        <v>1351.05</v>
      </c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</row>
    <row r="218" spans="1:51" s="2" customFormat="1">
      <c r="A218" s="42" t="s">
        <v>479</v>
      </c>
      <c r="B218" s="42" t="s">
        <v>480</v>
      </c>
      <c r="C218" s="42" t="s">
        <v>53</v>
      </c>
      <c r="D218" s="42">
        <v>43</v>
      </c>
      <c r="E218" s="34">
        <v>10</v>
      </c>
      <c r="F218" s="4">
        <v>3.5999999999999999E-3</v>
      </c>
      <c r="G218" s="42">
        <v>0</v>
      </c>
      <c r="H218" s="25">
        <v>14.45</v>
      </c>
      <c r="I218" s="25">
        <v>-12.35</v>
      </c>
      <c r="J218" s="3">
        <v>10000</v>
      </c>
      <c r="K218" s="7">
        <f>+IF(AND(E218&gt;=0,E217&gt;=0),K217+1,IF(AND(E218&lt;0,E217&lt;0),K217-1,IF(AND(E218&gt;=0,E217&lt;0),1,-1)))</f>
        <v>5</v>
      </c>
      <c r="L218" s="6">
        <f>+IF(AND(E218&gt;=0,E217&gt;=0),L217+E218,IF(AND(E218&lt;0,E217&lt;0),L217+E218,E218))</f>
        <v>60</v>
      </c>
      <c r="M218" s="42">
        <v>223</v>
      </c>
      <c r="N218" s="9">
        <f>+IF(E218&gt;0,1,0)</f>
        <v>1</v>
      </c>
      <c r="O218" s="9">
        <f>+IF(E218&lt;0,-1,0)</f>
        <v>0</v>
      </c>
      <c r="P218" s="9">
        <f>+IF(E218=0,1,0)</f>
        <v>0</v>
      </c>
      <c r="Q218" s="8">
        <f>IF(E218&gt;=0,E218,0)</f>
        <v>10</v>
      </c>
      <c r="R218" s="8">
        <f>IF(E218&lt;0,E218,0)</f>
        <v>0</v>
      </c>
      <c r="S218" s="42" t="str">
        <f t="shared" si="15"/>
        <v>4.30.00</v>
      </c>
      <c r="T218" s="42" t="str">
        <f t="shared" si="16"/>
        <v>15.15.00</v>
      </c>
      <c r="U218" s="42" t="str">
        <f t="shared" si="17"/>
        <v>10-dic-2020</v>
      </c>
      <c r="V218" s="42">
        <f>MONTH(U218)</f>
        <v>12</v>
      </c>
      <c r="W218" s="42">
        <f>YEAR(U218)</f>
        <v>2020</v>
      </c>
      <c r="X218" s="42">
        <f>DAY(U218)</f>
        <v>10</v>
      </c>
      <c r="Y218" s="25">
        <f>Y217+E218</f>
        <v>1361.05</v>
      </c>
    </row>
    <row r="219" spans="1:51" s="2" customFormat="1">
      <c r="A219" s="42" t="s">
        <v>595</v>
      </c>
      <c r="B219" s="42" t="s">
        <v>596</v>
      </c>
      <c r="C219" s="42" t="s">
        <v>53</v>
      </c>
      <c r="D219" s="42">
        <v>2</v>
      </c>
      <c r="E219" s="36">
        <v>10</v>
      </c>
      <c r="F219" s="4">
        <v>2.8999999999999998E-3</v>
      </c>
      <c r="G219" s="42">
        <v>0</v>
      </c>
      <c r="H219" s="25">
        <v>11</v>
      </c>
      <c r="I219" s="25">
        <v>0</v>
      </c>
      <c r="J219" s="3">
        <v>10000</v>
      </c>
      <c r="K219" s="7">
        <f>+IF(AND(E219&gt;=0,E218&gt;=0),K218+1,IF(AND(E219&lt;0,E218&lt;0),K218-1,IF(AND(E219&gt;=0,E218&lt;0),1,-1)))</f>
        <v>6</v>
      </c>
      <c r="L219" s="6">
        <f>+IF(AND(E219&gt;=0,E218&gt;=0),L218+E219,IF(AND(E219&lt;0,E218&lt;0),L218+E219,E219))</f>
        <v>70</v>
      </c>
      <c r="M219" s="42">
        <v>295</v>
      </c>
      <c r="N219" s="9">
        <f>+IF(E219&gt;0,1,0)</f>
        <v>1</v>
      </c>
      <c r="O219" s="9">
        <f>+IF(E219&lt;0,-1,0)</f>
        <v>0</v>
      </c>
      <c r="P219" s="9">
        <f>+IF(E219=0,1,0)</f>
        <v>0</v>
      </c>
      <c r="Q219" s="8">
        <f>IF(E219&gt;=0,E219,0)</f>
        <v>10</v>
      </c>
      <c r="R219" s="8">
        <f>IF(E219&lt;0,E219,0)</f>
        <v>0</v>
      </c>
      <c r="S219" s="42" t="str">
        <f t="shared" si="15"/>
        <v>11.45.00</v>
      </c>
      <c r="T219" s="42" t="str">
        <f t="shared" si="16"/>
        <v>12.15.00</v>
      </c>
      <c r="U219" s="42" t="str">
        <f t="shared" si="17"/>
        <v>11-dic-2020</v>
      </c>
      <c r="V219" s="42">
        <f>MONTH(U219)</f>
        <v>12</v>
      </c>
      <c r="W219" s="42">
        <f>YEAR(U219)</f>
        <v>2020</v>
      </c>
      <c r="X219" s="42">
        <f>DAY(U219)</f>
        <v>11</v>
      </c>
      <c r="Y219" s="25">
        <f>Y218+E219</f>
        <v>1371.05</v>
      </c>
    </row>
    <row r="220" spans="1:51" s="2" customFormat="1">
      <c r="A220" s="42" t="s">
        <v>740</v>
      </c>
      <c r="B220" s="42" t="s">
        <v>741</v>
      </c>
      <c r="C220" s="42" t="s">
        <v>53</v>
      </c>
      <c r="D220" s="42">
        <v>113</v>
      </c>
      <c r="E220" s="34">
        <v>-15</v>
      </c>
      <c r="F220" s="4">
        <v>-5.8000000000000003E-2</v>
      </c>
      <c r="G220" s="42">
        <v>0</v>
      </c>
      <c r="H220" s="25">
        <v>0</v>
      </c>
      <c r="I220" s="25">
        <v>0</v>
      </c>
      <c r="J220" s="3">
        <v>10000</v>
      </c>
      <c r="K220" s="7">
        <f>+IF(AND(E220&gt;=0,E219&gt;=0),K219+1,IF(AND(E220&lt;0,E219&lt;0),K219-1,IF(AND(E220&gt;=0,E219&lt;0),1,-1)))</f>
        <v>-1</v>
      </c>
      <c r="L220" s="6">
        <f>+IF(AND(E220&gt;=0,E219&gt;=0),L219+E220,IF(AND(E220&lt;0,E219&lt;0),L219+E220,E220))</f>
        <v>-15</v>
      </c>
      <c r="M220" s="42">
        <v>384</v>
      </c>
      <c r="N220" s="9">
        <f>+IF(E220&gt;0,1,0)</f>
        <v>0</v>
      </c>
      <c r="O220" s="9">
        <f>+IF(E220&lt;0,-1,0)</f>
        <v>-1</v>
      </c>
      <c r="P220" s="9">
        <f>+IF(E220=0,1,0)</f>
        <v>0</v>
      </c>
      <c r="Q220" s="8">
        <f>IF(E220&gt;=0,E220,0)</f>
        <v>0</v>
      </c>
      <c r="R220" s="8">
        <f>IF(E220&lt;0,E220,0)</f>
        <v>-15</v>
      </c>
      <c r="S220" s="42" t="str">
        <f t="shared" si="15"/>
        <v>18.30.00</v>
      </c>
      <c r="T220" s="42" t="str">
        <f t="shared" si="16"/>
        <v>8.45.00</v>
      </c>
      <c r="U220" s="42" t="str">
        <f t="shared" si="17"/>
        <v>11-dic-2020</v>
      </c>
      <c r="V220" s="42">
        <f>MONTH(U220)</f>
        <v>12</v>
      </c>
      <c r="W220" s="42">
        <f>YEAR(U220)</f>
        <v>2020</v>
      </c>
      <c r="X220" s="42">
        <f>DAY(U220)</f>
        <v>11</v>
      </c>
      <c r="Y220" s="25">
        <f>Y219+E220</f>
        <v>1356.05</v>
      </c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</row>
    <row r="221" spans="1:51" s="2" customFormat="1">
      <c r="A221" s="42" t="s">
        <v>135</v>
      </c>
      <c r="B221" s="42" t="s">
        <v>136</v>
      </c>
      <c r="C221" s="42" t="s">
        <v>54</v>
      </c>
      <c r="D221" s="42">
        <v>25</v>
      </c>
      <c r="E221" s="34">
        <v>10</v>
      </c>
      <c r="F221" s="4">
        <v>2.7000000000000001E-3</v>
      </c>
      <c r="G221" s="42">
        <v>0</v>
      </c>
      <c r="H221" s="25">
        <v>10</v>
      </c>
      <c r="I221" s="25">
        <v>-1</v>
      </c>
      <c r="J221" s="3">
        <v>10000</v>
      </c>
      <c r="K221" s="7">
        <f>+IF(AND(E221&gt;=0,E220&gt;=0),K220+1,IF(AND(E221&lt;0,E220&lt;0),K220-1,IF(AND(E221&gt;=0,E220&lt;0),1,-1)))</f>
        <v>1</v>
      </c>
      <c r="L221" s="6">
        <f>+IF(AND(E221&gt;=0,E220&gt;=0),L220+E221,IF(AND(E221&lt;0,E220&lt;0),L220+E221,E221))</f>
        <v>10</v>
      </c>
      <c r="M221" s="42">
        <v>40</v>
      </c>
      <c r="N221" s="9">
        <f>+IF(E221&gt;0,1,0)</f>
        <v>1</v>
      </c>
      <c r="O221" s="9">
        <f>+IF(E221&lt;0,-1,0)</f>
        <v>0</v>
      </c>
      <c r="P221" s="9">
        <f>+IF(E221=0,1,0)</f>
        <v>0</v>
      </c>
      <c r="Q221" s="8">
        <f>IF(E221&gt;=0,E221,0)</f>
        <v>10</v>
      </c>
      <c r="R221" s="8">
        <f>IF(E221&lt;0,E221,0)</f>
        <v>0</v>
      </c>
      <c r="S221" s="42" t="str">
        <f t="shared" si="15"/>
        <v>6.15.00</v>
      </c>
      <c r="T221" s="42" t="str">
        <f t="shared" si="16"/>
        <v>12.30.00</v>
      </c>
      <c r="U221" s="42" t="str">
        <f t="shared" si="17"/>
        <v>14-dic-2020</v>
      </c>
      <c r="V221" s="42">
        <f>MONTH(U221)</f>
        <v>12</v>
      </c>
      <c r="W221" s="42">
        <f>YEAR(U221)</f>
        <v>2020</v>
      </c>
      <c r="X221" s="42">
        <f>DAY(U221)</f>
        <v>14</v>
      </c>
      <c r="Y221" s="25">
        <f>Y220+E221</f>
        <v>1366.05</v>
      </c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</row>
    <row r="222" spans="1:51" s="2" customFormat="1">
      <c r="A222" s="42" t="s">
        <v>477</v>
      </c>
      <c r="B222" s="42" t="s">
        <v>478</v>
      </c>
      <c r="C222" s="42" t="s">
        <v>54</v>
      </c>
      <c r="D222" s="42">
        <v>15</v>
      </c>
      <c r="E222" s="34">
        <v>-20</v>
      </c>
      <c r="F222" s="4">
        <v>-7.1999999999999998E-3</v>
      </c>
      <c r="G222" s="42">
        <v>0</v>
      </c>
      <c r="H222" s="25">
        <v>0</v>
      </c>
      <c r="I222" s="25">
        <v>-20</v>
      </c>
      <c r="J222" s="3">
        <v>10000</v>
      </c>
      <c r="K222" s="7">
        <f>+IF(AND(E222&gt;=0,E221&gt;=0),K221+1,IF(AND(E222&lt;0,E221&lt;0),K221-1,IF(AND(E222&gt;=0,E221&lt;0),1,-1)))</f>
        <v>-1</v>
      </c>
      <c r="L222" s="6">
        <f>+IF(AND(E222&gt;=0,E221&gt;=0),L221+E222,IF(AND(E222&lt;0,E221&lt;0),L221+E222,E222))</f>
        <v>-20</v>
      </c>
      <c r="M222" s="42">
        <v>222</v>
      </c>
      <c r="N222" s="9">
        <f>+IF(E222&gt;0,1,0)</f>
        <v>0</v>
      </c>
      <c r="O222" s="9">
        <f>+IF(E222&lt;0,-1,0)</f>
        <v>-1</v>
      </c>
      <c r="P222" s="9">
        <f>+IF(E222=0,1,0)</f>
        <v>0</v>
      </c>
      <c r="Q222" s="8">
        <f>IF(E222&gt;=0,E222,0)</f>
        <v>0</v>
      </c>
      <c r="R222" s="8">
        <f>IF(E222&lt;0,E222,0)</f>
        <v>-20</v>
      </c>
      <c r="S222" s="42" t="str">
        <f t="shared" si="15"/>
        <v>16.45.00</v>
      </c>
      <c r="T222" s="42" t="str">
        <f t="shared" si="16"/>
        <v>20.30.00</v>
      </c>
      <c r="U222" s="42" t="str">
        <f t="shared" si="17"/>
        <v>14-dic-2020</v>
      </c>
      <c r="V222" s="42">
        <f>MONTH(U222)</f>
        <v>12</v>
      </c>
      <c r="W222" s="42">
        <f>YEAR(U222)</f>
        <v>2020</v>
      </c>
      <c r="X222" s="42">
        <f>DAY(U222)</f>
        <v>14</v>
      </c>
      <c r="Y222" s="25">
        <f>Y221+E222</f>
        <v>1346.05</v>
      </c>
    </row>
    <row r="223" spans="1:51" s="2" customFormat="1">
      <c r="A223" s="42" t="s">
        <v>475</v>
      </c>
      <c r="B223" s="42" t="s">
        <v>476</v>
      </c>
      <c r="C223" s="42" t="s">
        <v>54</v>
      </c>
      <c r="D223" s="42">
        <v>3</v>
      </c>
      <c r="E223" s="34">
        <v>10</v>
      </c>
      <c r="F223" s="4">
        <v>3.5999999999999999E-3</v>
      </c>
      <c r="G223" s="42">
        <v>0</v>
      </c>
      <c r="H223" s="25">
        <v>11.5</v>
      </c>
      <c r="I223" s="25">
        <v>-0.85</v>
      </c>
      <c r="J223" s="3">
        <v>10000</v>
      </c>
      <c r="K223" s="7">
        <f>+IF(AND(E223&gt;=0,E222&gt;=0),K222+1,IF(AND(E223&lt;0,E222&lt;0),K222-1,IF(AND(E223&gt;=0,E222&lt;0),1,-1)))</f>
        <v>1</v>
      </c>
      <c r="L223" s="6">
        <f>+IF(AND(E223&gt;=0,E222&gt;=0),L222+E223,IF(AND(E223&lt;0,E222&lt;0),L222+E223,E223))</f>
        <v>10</v>
      </c>
      <c r="M223" s="42">
        <v>221</v>
      </c>
      <c r="N223" s="9">
        <f>+IF(E223&gt;0,1,0)</f>
        <v>1</v>
      </c>
      <c r="O223" s="9">
        <f>+IF(E223&lt;0,-1,0)</f>
        <v>0</v>
      </c>
      <c r="P223" s="9">
        <f>+IF(E223=0,1,0)</f>
        <v>0</v>
      </c>
      <c r="Q223" s="8">
        <f>IF(E223&gt;=0,E223,0)</f>
        <v>10</v>
      </c>
      <c r="R223" s="8">
        <f>IF(E223&lt;0,E223,0)</f>
        <v>0</v>
      </c>
      <c r="S223" s="42" t="str">
        <f t="shared" si="15"/>
        <v>8.45.00</v>
      </c>
      <c r="T223" s="42" t="str">
        <f t="shared" si="16"/>
        <v>9.30.00</v>
      </c>
      <c r="U223" s="42" t="str">
        <f t="shared" si="17"/>
        <v>16-dic-2020</v>
      </c>
      <c r="V223" s="42">
        <f>MONTH(U223)</f>
        <v>12</v>
      </c>
      <c r="W223" s="42">
        <f>YEAR(U223)</f>
        <v>2020</v>
      </c>
      <c r="X223" s="42">
        <f>DAY(U223)</f>
        <v>16</v>
      </c>
      <c r="Y223" s="25">
        <f>Y222+E223</f>
        <v>1356.05</v>
      </c>
    </row>
    <row r="224" spans="1:51" s="2" customFormat="1">
      <c r="A224" s="42" t="s">
        <v>133</v>
      </c>
      <c r="B224" s="42" t="s">
        <v>134</v>
      </c>
      <c r="C224" s="42" t="s">
        <v>53</v>
      </c>
      <c r="D224" s="42">
        <v>3</v>
      </c>
      <c r="E224" s="36">
        <v>-20</v>
      </c>
      <c r="F224" s="4">
        <v>-5.4000000000000003E-3</v>
      </c>
      <c r="G224" s="42">
        <v>0</v>
      </c>
      <c r="H224" s="25">
        <v>0</v>
      </c>
      <c r="I224" s="25">
        <v>-20</v>
      </c>
      <c r="J224" s="3">
        <v>10000</v>
      </c>
      <c r="K224" s="7">
        <f>+IF(AND(E224&gt;=0,E223&gt;=0),K223+1,IF(AND(E224&lt;0,E223&lt;0),K223-1,IF(AND(E224&gt;=0,E223&lt;0),1,-1)))</f>
        <v>-1</v>
      </c>
      <c r="L224" s="6">
        <f>+IF(AND(E224&gt;=0,E223&gt;=0),L223+E224,IF(AND(E224&lt;0,E223&lt;0),L223+E224,E224))</f>
        <v>-20</v>
      </c>
      <c r="M224" s="42">
        <v>39</v>
      </c>
      <c r="N224" s="9">
        <f>+IF(E224&gt;0,1,0)</f>
        <v>0</v>
      </c>
      <c r="O224" s="9">
        <f>+IF(E224&lt;0,-1,0)</f>
        <v>-1</v>
      </c>
      <c r="P224" s="9">
        <f>+IF(E224=0,1,0)</f>
        <v>0</v>
      </c>
      <c r="Q224" s="8">
        <f>IF(E224&gt;=0,E224,0)</f>
        <v>0</v>
      </c>
      <c r="R224" s="8">
        <f>IF(E224&lt;0,E224,0)</f>
        <v>-20</v>
      </c>
      <c r="S224" s="42" t="str">
        <f t="shared" si="15"/>
        <v>22.00.00</v>
      </c>
      <c r="T224" s="42" t="str">
        <f t="shared" si="16"/>
        <v>22.45.00</v>
      </c>
      <c r="U224" s="42" t="str">
        <f t="shared" si="17"/>
        <v>18-dic-2020</v>
      </c>
      <c r="V224" s="42">
        <f>MONTH(U224)</f>
        <v>12</v>
      </c>
      <c r="W224" s="42">
        <f>YEAR(U224)</f>
        <v>2020</v>
      </c>
      <c r="X224" s="42">
        <f>DAY(U224)</f>
        <v>18</v>
      </c>
      <c r="Y224" s="25">
        <f>Y223+E224</f>
        <v>1336.05</v>
      </c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</row>
    <row r="225" spans="1:51" s="2" customFormat="1">
      <c r="A225" s="42" t="s">
        <v>330</v>
      </c>
      <c r="B225" s="42" t="s">
        <v>331</v>
      </c>
      <c r="C225" s="42" t="s">
        <v>53</v>
      </c>
      <c r="D225" s="42">
        <v>2</v>
      </c>
      <c r="E225" s="34">
        <v>10</v>
      </c>
      <c r="F225" s="4">
        <v>3.0999999999999999E-3</v>
      </c>
      <c r="G225" s="42">
        <v>0</v>
      </c>
      <c r="H225" s="25">
        <v>10.45</v>
      </c>
      <c r="I225" s="25">
        <v>0</v>
      </c>
      <c r="J225" s="3">
        <v>10000</v>
      </c>
      <c r="K225" s="7">
        <f>+IF(AND(E225&gt;=0,E224&gt;=0),K224+1,IF(AND(E225&lt;0,E224&lt;0),K224-1,IF(AND(E225&gt;=0,E224&lt;0),1,-1)))</f>
        <v>1</v>
      </c>
      <c r="L225" s="6">
        <f>+IF(AND(E225&gt;=0,E224&gt;=0),L224+E225,IF(AND(E225&lt;0,E224&lt;0),L224+E225,E225))</f>
        <v>10</v>
      </c>
      <c r="M225" s="42">
        <v>141</v>
      </c>
      <c r="N225" s="9">
        <f>+IF(E225&gt;0,1,0)</f>
        <v>1</v>
      </c>
      <c r="O225" s="9">
        <f>+IF(E225&lt;0,-1,0)</f>
        <v>0</v>
      </c>
      <c r="P225" s="9">
        <f>+IF(E225=0,1,0)</f>
        <v>0</v>
      </c>
      <c r="Q225" s="8">
        <f>IF(E225&gt;=0,E225,0)</f>
        <v>10</v>
      </c>
      <c r="R225" s="8">
        <f>IF(E225&lt;0,E225,0)</f>
        <v>0</v>
      </c>
      <c r="S225" s="42" t="str">
        <f t="shared" si="15"/>
        <v>0.15.00</v>
      </c>
      <c r="T225" s="42" t="str">
        <f t="shared" si="16"/>
        <v>0.45.00</v>
      </c>
      <c r="U225" s="42" t="str">
        <f t="shared" si="17"/>
        <v>21-dic-2020</v>
      </c>
      <c r="V225" s="42">
        <f>MONTH(U225)</f>
        <v>12</v>
      </c>
      <c r="W225" s="42">
        <f>YEAR(U225)</f>
        <v>2020</v>
      </c>
      <c r="X225" s="42">
        <f>DAY(U225)</f>
        <v>21</v>
      </c>
      <c r="Y225" s="25">
        <f>Y224+E225</f>
        <v>1346.05</v>
      </c>
    </row>
    <row r="226" spans="1:51" s="2" customFormat="1">
      <c r="A226" s="42" t="s">
        <v>330</v>
      </c>
      <c r="B226" s="42" t="s">
        <v>399</v>
      </c>
      <c r="C226" s="42" t="s">
        <v>53</v>
      </c>
      <c r="D226" s="42">
        <v>19</v>
      </c>
      <c r="E226" s="34">
        <v>80</v>
      </c>
      <c r="F226" s="4">
        <v>1.18E-2</v>
      </c>
      <c r="G226" s="42">
        <v>0</v>
      </c>
      <c r="H226" s="25">
        <v>84.95</v>
      </c>
      <c r="I226" s="25">
        <v>-1.7</v>
      </c>
      <c r="J226" s="3">
        <v>10000</v>
      </c>
      <c r="K226" s="7">
        <f>+IF(AND(E226&gt;=0,E225&gt;=0),K225+1,IF(AND(E226&lt;0,E225&lt;0),K225-1,IF(AND(E226&gt;=0,E225&lt;0),1,-1)))</f>
        <v>2</v>
      </c>
      <c r="L226" s="6">
        <f>+IF(AND(E226&gt;=0,E225&gt;=0),L225+E226,IF(AND(E226&lt;0,E225&lt;0),L225+E226,E226))</f>
        <v>90</v>
      </c>
      <c r="M226" s="42">
        <v>177</v>
      </c>
      <c r="N226" s="9">
        <f>+IF(E226&gt;0,1,0)</f>
        <v>1</v>
      </c>
      <c r="O226" s="9">
        <f>+IF(E226&lt;0,-1,0)</f>
        <v>0</v>
      </c>
      <c r="P226" s="9">
        <f>+IF(E226=0,1,0)</f>
        <v>0</v>
      </c>
      <c r="Q226" s="8">
        <f>IF(E226&gt;=0,E226,0)</f>
        <v>80</v>
      </c>
      <c r="R226" s="8">
        <f>IF(E226&lt;0,E226,0)</f>
        <v>0</v>
      </c>
      <c r="S226" s="42" t="str">
        <f t="shared" si="15"/>
        <v>0.15.00</v>
      </c>
      <c r="T226" s="42" t="str">
        <f t="shared" si="16"/>
        <v>5.00.00</v>
      </c>
      <c r="U226" s="42" t="str">
        <f t="shared" si="17"/>
        <v>21-dic-2020</v>
      </c>
      <c r="V226" s="42">
        <f>MONTH(U226)</f>
        <v>12</v>
      </c>
      <c r="W226" s="42">
        <f>YEAR(U226)</f>
        <v>2020</v>
      </c>
      <c r="X226" s="42">
        <f>DAY(U226)</f>
        <v>21</v>
      </c>
      <c r="Y226" s="25">
        <f>Y225+E226</f>
        <v>1426.05</v>
      </c>
    </row>
    <row r="227" spans="1:51" s="2" customFormat="1">
      <c r="A227" s="42" t="s">
        <v>330</v>
      </c>
      <c r="B227" s="42" t="s">
        <v>594</v>
      </c>
      <c r="C227" s="42" t="s">
        <v>53</v>
      </c>
      <c r="D227" s="42">
        <v>14</v>
      </c>
      <c r="E227" s="34">
        <v>50</v>
      </c>
      <c r="F227" s="4">
        <v>1.41E-2</v>
      </c>
      <c r="G227" s="42">
        <v>0</v>
      </c>
      <c r="H227" s="25">
        <v>50.3</v>
      </c>
      <c r="I227" s="25">
        <v>-2</v>
      </c>
      <c r="J227" s="3">
        <v>10000</v>
      </c>
      <c r="K227" s="7">
        <f>+IF(AND(E227&gt;=0,E226&gt;=0),K226+1,IF(AND(E227&lt;0,E226&lt;0),K226-1,IF(AND(E227&gt;=0,E226&lt;0),1,-1)))</f>
        <v>3</v>
      </c>
      <c r="L227" s="6">
        <f>+IF(AND(E227&gt;=0,E226&gt;=0),L226+E227,IF(AND(E227&lt;0,E226&lt;0),L226+E227,E227))</f>
        <v>140</v>
      </c>
      <c r="M227" s="42">
        <v>294</v>
      </c>
      <c r="N227" s="9">
        <f>+IF(E227&gt;0,1,0)</f>
        <v>1</v>
      </c>
      <c r="O227" s="9">
        <f>+IF(E227&lt;0,-1,0)</f>
        <v>0</v>
      </c>
      <c r="P227" s="9">
        <f>+IF(E227=0,1,0)</f>
        <v>0</v>
      </c>
      <c r="Q227" s="8">
        <f>IF(E227&gt;=0,E227,0)</f>
        <v>50</v>
      </c>
      <c r="R227" s="8">
        <f>IF(E227&lt;0,E227,0)</f>
        <v>0</v>
      </c>
      <c r="S227" s="42" t="str">
        <f t="shared" si="15"/>
        <v>0.15.00</v>
      </c>
      <c r="T227" s="42" t="str">
        <f t="shared" si="16"/>
        <v>3.45.00</v>
      </c>
      <c r="U227" s="42" t="str">
        <f t="shared" si="17"/>
        <v>21-dic-2020</v>
      </c>
      <c r="V227" s="42">
        <f>MONTH(U227)</f>
        <v>12</v>
      </c>
      <c r="W227" s="42">
        <f>YEAR(U227)</f>
        <v>2020</v>
      </c>
      <c r="X227" s="42">
        <f>DAY(U227)</f>
        <v>21</v>
      </c>
      <c r="Y227" s="25">
        <f>Y226+E227</f>
        <v>1476.05</v>
      </c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</row>
    <row r="228" spans="1:51" s="2" customFormat="1">
      <c r="A228" s="42" t="s">
        <v>129</v>
      </c>
      <c r="B228" s="42" t="s">
        <v>130</v>
      </c>
      <c r="C228" s="42" t="s">
        <v>54</v>
      </c>
      <c r="D228" s="42">
        <v>89</v>
      </c>
      <c r="E228" s="34">
        <v>10</v>
      </c>
      <c r="F228" s="4">
        <v>2.7000000000000001E-3</v>
      </c>
      <c r="G228" s="42">
        <v>0</v>
      </c>
      <c r="H228" s="25">
        <v>10.46</v>
      </c>
      <c r="I228" s="25">
        <v>-15.34</v>
      </c>
      <c r="J228" s="3">
        <v>10000</v>
      </c>
      <c r="K228" s="7">
        <f>+IF(AND(E228&gt;=0,E227&gt;=0),K227+1,IF(AND(E228&lt;0,E227&lt;0),K227-1,IF(AND(E228&gt;=0,E227&lt;0),1,-1)))</f>
        <v>4</v>
      </c>
      <c r="L228" s="6">
        <f>+IF(AND(E228&gt;=0,E227&gt;=0),L227+E228,IF(AND(E228&lt;0,E227&lt;0),L227+E228,E228))</f>
        <v>150</v>
      </c>
      <c r="M228" s="42">
        <v>37</v>
      </c>
      <c r="N228" s="9">
        <f>+IF(E228&gt;0,1,0)</f>
        <v>1</v>
      </c>
      <c r="O228" s="9">
        <f>+IF(E228&lt;0,-1,0)</f>
        <v>0</v>
      </c>
      <c r="P228" s="9">
        <f>+IF(E228=0,1,0)</f>
        <v>0</v>
      </c>
      <c r="Q228" s="8">
        <f>IF(E228&gt;=0,E228,0)</f>
        <v>10</v>
      </c>
      <c r="R228" s="8">
        <f>IF(E228&lt;0,E228,0)</f>
        <v>0</v>
      </c>
      <c r="S228" s="42" t="str">
        <f t="shared" si="15"/>
        <v>21.30.00</v>
      </c>
      <c r="T228" s="42" t="str">
        <f t="shared" si="16"/>
        <v>0.30.00</v>
      </c>
      <c r="U228" s="42" t="str">
        <f t="shared" si="17"/>
        <v>23-dic-2020</v>
      </c>
      <c r="V228" s="42">
        <f>MONTH(U228)</f>
        <v>12</v>
      </c>
      <c r="W228" s="42">
        <f>YEAR(U228)</f>
        <v>2020</v>
      </c>
      <c r="X228" s="42">
        <f>DAY(U228)</f>
        <v>23</v>
      </c>
      <c r="Y228" s="25">
        <f>Y227+E228</f>
        <v>1486.05</v>
      </c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</row>
    <row r="229" spans="1:51" s="2" customFormat="1">
      <c r="A229" s="42" t="s">
        <v>131</v>
      </c>
      <c r="B229" s="42" t="s">
        <v>132</v>
      </c>
      <c r="C229" s="42" t="s">
        <v>54</v>
      </c>
      <c r="D229" s="42">
        <v>11</v>
      </c>
      <c r="E229" s="34">
        <v>10</v>
      </c>
      <c r="F229" s="4">
        <v>2.7000000000000001E-3</v>
      </c>
      <c r="G229" s="42">
        <v>0</v>
      </c>
      <c r="H229" s="25">
        <v>11.25</v>
      </c>
      <c r="I229" s="25">
        <v>-1.25</v>
      </c>
      <c r="J229" s="3">
        <v>10000</v>
      </c>
      <c r="K229" s="7">
        <f>+IF(AND(E229&gt;=0,E228&gt;=0),K228+1,IF(AND(E229&lt;0,E228&lt;0),K228-1,IF(AND(E229&gt;=0,E228&lt;0),1,-1)))</f>
        <v>5</v>
      </c>
      <c r="L229" s="6">
        <f>+IF(AND(E229&gt;=0,E228&gt;=0),L228+E229,IF(AND(E229&lt;0,E228&lt;0),L228+E229,E229))</f>
        <v>160</v>
      </c>
      <c r="M229" s="42">
        <v>38</v>
      </c>
      <c r="N229" s="9">
        <f>+IF(E229&gt;0,1,0)</f>
        <v>1</v>
      </c>
      <c r="O229" s="9">
        <f>+IF(E229&lt;0,-1,0)</f>
        <v>0</v>
      </c>
      <c r="P229" s="9">
        <f>+IF(E229=0,1,0)</f>
        <v>0</v>
      </c>
      <c r="Q229" s="8">
        <f>IF(E229&gt;=0,E229,0)</f>
        <v>10</v>
      </c>
      <c r="R229" s="8">
        <f>IF(E229&lt;0,E229,0)</f>
        <v>0</v>
      </c>
      <c r="S229" s="42" t="str">
        <f t="shared" si="15"/>
        <v>13.15.00</v>
      </c>
      <c r="T229" s="42" t="str">
        <f t="shared" si="16"/>
        <v>16.00.00</v>
      </c>
      <c r="U229" s="42" t="str">
        <f t="shared" si="17"/>
        <v>23-dic-2020</v>
      </c>
      <c r="V229" s="42">
        <f>MONTH(U229)</f>
        <v>12</v>
      </c>
      <c r="W229" s="42">
        <f>YEAR(U229)</f>
        <v>2020</v>
      </c>
      <c r="X229" s="42">
        <f>DAY(U229)</f>
        <v>23</v>
      </c>
      <c r="Y229" s="25">
        <f>Y228+E229</f>
        <v>1496.05</v>
      </c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</row>
    <row r="230" spans="1:51" s="2" customFormat="1">
      <c r="A230" s="42" t="s">
        <v>706</v>
      </c>
      <c r="B230" s="42" t="s">
        <v>707</v>
      </c>
      <c r="C230" s="42" t="s">
        <v>54</v>
      </c>
      <c r="D230" s="42">
        <v>153</v>
      </c>
      <c r="E230" s="36">
        <v>20</v>
      </c>
      <c r="F230" s="4">
        <v>0.18229999999999999</v>
      </c>
      <c r="G230" s="42">
        <v>0</v>
      </c>
      <c r="H230" s="25">
        <v>20.5</v>
      </c>
      <c r="I230" s="25">
        <v>-9.9</v>
      </c>
      <c r="J230" s="3">
        <v>10000</v>
      </c>
      <c r="K230" s="7">
        <f>+IF(AND(E230&gt;=0,E229&gt;=0),K229+1,IF(AND(E230&lt;0,E229&lt;0),K229-1,IF(AND(E230&gt;=0,E229&lt;0),1,-1)))</f>
        <v>6</v>
      </c>
      <c r="L230" s="6">
        <f>+IF(AND(E230&gt;=0,E229&gt;=0),L229+E230,IF(AND(E230&lt;0,E229&lt;0),L229+E230,E230))</f>
        <v>180</v>
      </c>
      <c r="M230" s="42">
        <v>366</v>
      </c>
      <c r="N230" s="9">
        <f>+IF(E230&gt;0,1,0)</f>
        <v>1</v>
      </c>
      <c r="O230" s="9">
        <f>+IF(E230&lt;0,-1,0)</f>
        <v>0</v>
      </c>
      <c r="P230" s="9">
        <f>+IF(E230=0,1,0)</f>
        <v>0</v>
      </c>
      <c r="Q230" s="8">
        <f>IF(E230&gt;=0,E230,0)</f>
        <v>20</v>
      </c>
      <c r="R230" s="8">
        <f>IF(E230&lt;0,E230,0)</f>
        <v>0</v>
      </c>
      <c r="S230" s="42" t="str">
        <f t="shared" si="15"/>
        <v>13.45.00</v>
      </c>
      <c r="T230" s="42" t="str">
        <f t="shared" si="16"/>
        <v>14.00.00</v>
      </c>
      <c r="U230" s="42" t="str">
        <f t="shared" si="17"/>
        <v>23-dic-2020</v>
      </c>
      <c r="V230" s="42">
        <f>MONTH(U230)</f>
        <v>12</v>
      </c>
      <c r="W230" s="42">
        <f>YEAR(U230)</f>
        <v>2020</v>
      </c>
      <c r="X230" s="42">
        <f>DAY(U230)</f>
        <v>23</v>
      </c>
      <c r="Y230" s="25">
        <f>Y229+E230</f>
        <v>1516.05</v>
      </c>
    </row>
    <row r="231" spans="1:51" s="2" customFormat="1">
      <c r="A231" s="42" t="s">
        <v>71</v>
      </c>
      <c r="B231" s="42" t="s">
        <v>72</v>
      </c>
      <c r="C231" s="42" t="s">
        <v>54</v>
      </c>
      <c r="D231" s="42">
        <v>25</v>
      </c>
      <c r="E231" s="38">
        <v>20</v>
      </c>
      <c r="F231" s="4">
        <v>3.0999999999999999E-3</v>
      </c>
      <c r="G231" s="57">
        <v>0</v>
      </c>
      <c r="H231" s="57">
        <v>22.25</v>
      </c>
      <c r="I231" s="25">
        <v>-19.399999999999999</v>
      </c>
      <c r="J231" s="3">
        <v>10000</v>
      </c>
      <c r="K231" s="7">
        <f>+IF(AND(E231&gt;=0,E230&gt;=0),K230+1,IF(AND(E231&lt;0,E230&lt;0),K230-1,IF(AND(E231&gt;=0,E230&lt;0),1,-1)))</f>
        <v>7</v>
      </c>
      <c r="L231" s="6">
        <f>+IF(AND(E231&gt;=0,E230&gt;=0),L230+E231,IF(AND(E231&lt;0,E230&lt;0),L230+E231,E231))</f>
        <v>200</v>
      </c>
      <c r="M231" s="42">
        <v>7</v>
      </c>
      <c r="N231" s="9">
        <f>+IF(E231&gt;0,1,0)</f>
        <v>1</v>
      </c>
      <c r="O231" s="9">
        <f>+IF(E231&lt;0,-1,0)</f>
        <v>0</v>
      </c>
      <c r="P231" s="9">
        <f>+IF(E231=0,1,0)</f>
        <v>0</v>
      </c>
      <c r="Q231" s="8">
        <f>IF(E231&gt;=0,E231,0)</f>
        <v>20</v>
      </c>
      <c r="R231" s="8">
        <f>IF(E231&lt;0,E231,0)</f>
        <v>0</v>
      </c>
      <c r="S231" s="42" t="str">
        <f t="shared" si="15"/>
        <v>15.45.00</v>
      </c>
      <c r="T231" s="42" t="str">
        <f t="shared" si="16"/>
        <v>2.45.00</v>
      </c>
      <c r="U231" s="42" t="str">
        <f t="shared" si="17"/>
        <v>24-dic-2020</v>
      </c>
      <c r="V231" s="42">
        <f>MONTH(U231)</f>
        <v>12</v>
      </c>
      <c r="W231" s="42">
        <f>YEAR(U231)</f>
        <v>2020</v>
      </c>
      <c r="X231" s="42">
        <f>DAY(U231)</f>
        <v>24</v>
      </c>
      <c r="Y231" s="25">
        <f>Y230+E231</f>
        <v>1536.05</v>
      </c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</row>
    <row r="232" spans="1:51" s="2" customFormat="1">
      <c r="A232" s="42" t="s">
        <v>71</v>
      </c>
      <c r="B232" s="42" t="s">
        <v>593</v>
      </c>
      <c r="C232" s="42" t="s">
        <v>54</v>
      </c>
      <c r="D232" s="42">
        <v>17</v>
      </c>
      <c r="E232" s="34">
        <v>15</v>
      </c>
      <c r="F232" s="4">
        <v>4.1999999999999997E-3</v>
      </c>
      <c r="G232" s="42">
        <v>0</v>
      </c>
      <c r="H232" s="25">
        <v>17</v>
      </c>
      <c r="I232" s="25">
        <v>-5.2</v>
      </c>
      <c r="J232" s="3">
        <v>10000</v>
      </c>
      <c r="K232" s="7">
        <f>+IF(AND(E232&gt;=0,E231&gt;=0),K231+1,IF(AND(E232&lt;0,E231&lt;0),K231-1,IF(AND(E232&gt;=0,E231&lt;0),1,-1)))</f>
        <v>8</v>
      </c>
      <c r="L232" s="6">
        <f>+IF(AND(E232&gt;=0,E231&gt;=0),L231+E232,IF(AND(E232&lt;0,E231&lt;0),L231+E232,E232))</f>
        <v>215</v>
      </c>
      <c r="M232" s="42">
        <v>293</v>
      </c>
      <c r="N232" s="9">
        <f>+IF(E232&gt;0,1,0)</f>
        <v>1</v>
      </c>
      <c r="O232" s="9">
        <f>+IF(E232&lt;0,-1,0)</f>
        <v>0</v>
      </c>
      <c r="P232" s="9">
        <f>+IF(E232=0,1,0)</f>
        <v>0</v>
      </c>
      <c r="Q232" s="8">
        <f>IF(E232&gt;=0,E232,0)</f>
        <v>15</v>
      </c>
      <c r="R232" s="8">
        <f>IF(E232&lt;0,E232,0)</f>
        <v>0</v>
      </c>
      <c r="S232" s="42" t="str">
        <f t="shared" si="15"/>
        <v>15.45.00</v>
      </c>
      <c r="T232" s="42" t="str">
        <f t="shared" si="16"/>
        <v>0.45.00</v>
      </c>
      <c r="U232" s="42" t="str">
        <f t="shared" si="17"/>
        <v>24-dic-2020</v>
      </c>
      <c r="V232" s="42">
        <f>MONTH(U232)</f>
        <v>12</v>
      </c>
      <c r="W232" s="42">
        <f>YEAR(U232)</f>
        <v>2020</v>
      </c>
      <c r="X232" s="42">
        <f>DAY(U232)</f>
        <v>24</v>
      </c>
      <c r="Y232" s="25">
        <f>Y231+E232</f>
        <v>1551.05</v>
      </c>
    </row>
    <row r="233" spans="1:51" s="2" customFormat="1">
      <c r="A233" s="42" t="s">
        <v>738</v>
      </c>
      <c r="B233" s="42" t="s">
        <v>739</v>
      </c>
      <c r="C233" s="42" t="s">
        <v>54</v>
      </c>
      <c r="D233" s="42">
        <v>54</v>
      </c>
      <c r="E233" s="38">
        <v>10</v>
      </c>
      <c r="F233" s="4">
        <v>3.1300000000000001E-2</v>
      </c>
      <c r="G233" s="42">
        <v>0</v>
      </c>
      <c r="H233" s="25">
        <v>0</v>
      </c>
      <c r="I233" s="25">
        <v>0</v>
      </c>
      <c r="J233" s="3">
        <v>10000</v>
      </c>
      <c r="K233" s="7">
        <f>+IF(AND(E233&gt;=0,E232&gt;=0),K232+1,IF(AND(E233&lt;0,E232&lt;0),K232-1,IF(AND(E233&gt;=0,E232&lt;0),1,-1)))</f>
        <v>9</v>
      </c>
      <c r="L233" s="6">
        <f>+IF(AND(E233&gt;=0,E232&gt;=0),L232+E233,IF(AND(E233&lt;0,E232&lt;0),L232+E233,E233))</f>
        <v>225</v>
      </c>
      <c r="M233" s="42">
        <v>383</v>
      </c>
      <c r="N233" s="9">
        <f>+IF(E233&gt;0,1,0)</f>
        <v>1</v>
      </c>
      <c r="O233" s="9">
        <f>+IF(E233&lt;0,-1,0)</f>
        <v>0</v>
      </c>
      <c r="P233" s="9">
        <f>+IF(E233=0,1,0)</f>
        <v>0</v>
      </c>
      <c r="Q233" s="8">
        <f>IF(E233&gt;=0,E233,0)</f>
        <v>10</v>
      </c>
      <c r="R233" s="8">
        <f>IF(E233&lt;0,E233,0)</f>
        <v>0</v>
      </c>
      <c r="S233" s="42" t="str">
        <f t="shared" si="15"/>
        <v>9.15.00</v>
      </c>
      <c r="T233" s="42" t="str">
        <f t="shared" si="16"/>
        <v>22.45.00</v>
      </c>
      <c r="U233" s="42" t="str">
        <f t="shared" si="17"/>
        <v>26-dic-2020</v>
      </c>
      <c r="V233" s="42">
        <f>MONTH(U233)</f>
        <v>12</v>
      </c>
      <c r="W233" s="42">
        <f>YEAR(U233)</f>
        <v>2020</v>
      </c>
      <c r="X233" s="42">
        <f>DAY(U233)</f>
        <v>26</v>
      </c>
      <c r="Y233" s="25">
        <f>Y232+E233</f>
        <v>1561.05</v>
      </c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</row>
    <row r="234" spans="1:51" s="2" customFormat="1">
      <c r="A234" s="42" t="s">
        <v>591</v>
      </c>
      <c r="B234" s="42" t="s">
        <v>592</v>
      </c>
      <c r="C234" s="42" t="s">
        <v>54</v>
      </c>
      <c r="D234" s="42">
        <v>47</v>
      </c>
      <c r="E234" s="36">
        <v>10</v>
      </c>
      <c r="F234" s="4">
        <v>2.8E-3</v>
      </c>
      <c r="G234" s="42">
        <v>0</v>
      </c>
      <c r="H234" s="25">
        <v>10.9</v>
      </c>
      <c r="I234" s="25">
        <v>-9</v>
      </c>
      <c r="J234" s="3">
        <v>10000</v>
      </c>
      <c r="K234" s="7">
        <f>+IF(AND(E234&gt;=0,E233&gt;=0),K233+1,IF(AND(E234&lt;0,E233&lt;0),K233-1,IF(AND(E234&gt;=0,E233&lt;0),1,-1)))</f>
        <v>10</v>
      </c>
      <c r="L234" s="6">
        <f>+IF(AND(E234&gt;=0,E233&gt;=0),L233+E234,IF(AND(E234&lt;0,E233&lt;0),L233+E234,E234))</f>
        <v>235</v>
      </c>
      <c r="M234" s="42">
        <v>292</v>
      </c>
      <c r="N234" s="9">
        <f>+IF(E234&gt;0,1,0)</f>
        <v>1</v>
      </c>
      <c r="O234" s="9">
        <f>+IF(E234&lt;0,-1,0)</f>
        <v>0</v>
      </c>
      <c r="P234" s="9">
        <f>+IF(E234=0,1,0)</f>
        <v>0</v>
      </c>
      <c r="Q234" s="8">
        <f>IF(E234&gt;=0,E234,0)</f>
        <v>10</v>
      </c>
      <c r="R234" s="8">
        <f>IF(E234&lt;0,E234,0)</f>
        <v>0</v>
      </c>
      <c r="S234" s="42" t="str">
        <f t="shared" si="15"/>
        <v>16.00.00</v>
      </c>
      <c r="T234" s="42" t="str">
        <f t="shared" si="16"/>
        <v>3.45.00</v>
      </c>
      <c r="U234" s="42" t="str">
        <f t="shared" si="17"/>
        <v>28-dic-2020</v>
      </c>
      <c r="V234" s="42">
        <f>MONTH(U234)</f>
        <v>12</v>
      </c>
      <c r="W234" s="42">
        <f>YEAR(U234)</f>
        <v>2020</v>
      </c>
      <c r="X234" s="42">
        <f>DAY(U234)</f>
        <v>28</v>
      </c>
      <c r="Y234" s="25">
        <f>Y233+E234</f>
        <v>1571.05</v>
      </c>
    </row>
    <row r="235" spans="1:51" s="2" customFormat="1">
      <c r="A235" s="42" t="s">
        <v>204</v>
      </c>
      <c r="B235" s="42" t="s">
        <v>205</v>
      </c>
      <c r="C235" s="42" t="s">
        <v>54</v>
      </c>
      <c r="D235" s="42">
        <v>8</v>
      </c>
      <c r="E235" s="36">
        <v>10</v>
      </c>
      <c r="F235" s="4">
        <v>1.6000000000000001E-3</v>
      </c>
      <c r="G235" s="42">
        <v>0</v>
      </c>
      <c r="H235" s="25">
        <v>10.199999999999999</v>
      </c>
      <c r="I235" s="25">
        <v>-3.2</v>
      </c>
      <c r="J235" s="3">
        <v>10000</v>
      </c>
      <c r="K235" s="7">
        <f>+IF(AND(E235&gt;=0,E234&gt;=0),K234+1,IF(AND(E235&lt;0,E234&lt;0),K234-1,IF(AND(E235&gt;=0,E234&lt;0),1,-1)))</f>
        <v>11</v>
      </c>
      <c r="L235" s="6">
        <f>+IF(AND(E235&gt;=0,E234&gt;=0),L234+E235,IF(AND(E235&lt;0,E234&lt;0),L234+E235,E235))</f>
        <v>245</v>
      </c>
      <c r="M235" s="42">
        <v>76</v>
      </c>
      <c r="N235" s="9">
        <f>+IF(E235&gt;0,1,0)</f>
        <v>1</v>
      </c>
      <c r="O235" s="9">
        <f>+IF(E235&lt;0,-1,0)</f>
        <v>0</v>
      </c>
      <c r="P235" s="9">
        <f>+IF(E235=0,1,0)</f>
        <v>0</v>
      </c>
      <c r="Q235" s="8">
        <f>IF(E235&gt;=0,E235,0)</f>
        <v>10</v>
      </c>
      <c r="R235" s="8">
        <f>IF(E235&lt;0,E235,0)</f>
        <v>0</v>
      </c>
      <c r="S235" s="42" t="str">
        <f t="shared" si="15"/>
        <v>15.45.00</v>
      </c>
      <c r="T235" s="42" t="str">
        <f t="shared" si="16"/>
        <v>17.45.00</v>
      </c>
      <c r="U235" s="42" t="str">
        <f t="shared" si="17"/>
        <v>30-dic-2020</v>
      </c>
      <c r="V235" s="42">
        <f>MONTH(U235)</f>
        <v>12</v>
      </c>
      <c r="W235" s="42">
        <f>YEAR(U235)</f>
        <v>2020</v>
      </c>
      <c r="X235" s="42">
        <f>DAY(U235)</f>
        <v>30</v>
      </c>
      <c r="Y235" s="25">
        <f>Y234+E235</f>
        <v>1581.05</v>
      </c>
    </row>
    <row r="236" spans="1:51" s="2" customFormat="1">
      <c r="A236" s="42" t="s">
        <v>263</v>
      </c>
      <c r="B236" s="42" t="s">
        <v>264</v>
      </c>
      <c r="C236" s="42" t="s">
        <v>54</v>
      </c>
      <c r="D236" s="42">
        <v>60</v>
      </c>
      <c r="E236" s="34">
        <v>10</v>
      </c>
      <c r="F236" s="4">
        <v>5.3E-3</v>
      </c>
      <c r="G236" s="42">
        <v>0</v>
      </c>
      <c r="H236" s="25">
        <v>10.1</v>
      </c>
      <c r="I236" s="25">
        <v>-3.6</v>
      </c>
      <c r="J236" s="3">
        <v>10000</v>
      </c>
      <c r="K236" s="7">
        <f>+IF(AND(E236&gt;=0,E235&gt;=0),K235+1,IF(AND(E236&lt;0,E235&lt;0),K235-1,IF(AND(E236&gt;=0,E235&lt;0),1,-1)))</f>
        <v>12</v>
      </c>
      <c r="L236" s="6">
        <f>+IF(AND(E236&gt;=0,E235&gt;=0),L235+E236,IF(AND(E236&lt;0,E235&lt;0),L235+E236,E236))</f>
        <v>255</v>
      </c>
      <c r="M236" s="42">
        <v>107</v>
      </c>
      <c r="N236" s="9">
        <f>+IF(E236&gt;0,1,0)</f>
        <v>1</v>
      </c>
      <c r="O236" s="9">
        <f>+IF(E236&lt;0,-1,0)</f>
        <v>0</v>
      </c>
      <c r="P236" s="9">
        <f>+IF(E236=0,1,0)</f>
        <v>0</v>
      </c>
      <c r="Q236" s="8">
        <f>IF(E236&gt;=0,E236,0)</f>
        <v>10</v>
      </c>
      <c r="R236" s="8">
        <f>IF(E236&lt;0,E236,0)</f>
        <v>0</v>
      </c>
      <c r="S236" s="42" t="str">
        <f t="shared" si="15"/>
        <v>6.45.00</v>
      </c>
      <c r="T236" s="42" t="str">
        <f t="shared" si="16"/>
        <v>21.45.00</v>
      </c>
      <c r="U236" s="42" t="str">
        <f t="shared" si="17"/>
        <v>30-dic-2020</v>
      </c>
      <c r="V236" s="42">
        <f>MONTH(U236)</f>
        <v>12</v>
      </c>
      <c r="W236" s="42">
        <f>YEAR(U236)</f>
        <v>2020</v>
      </c>
      <c r="X236" s="42">
        <f>DAY(U236)</f>
        <v>30</v>
      </c>
      <c r="Y236" s="25">
        <f>Y235+E236</f>
        <v>1591.05</v>
      </c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1"/>
      <c r="AS236" s="1"/>
      <c r="AT236" s="1"/>
      <c r="AU236" s="1"/>
    </row>
    <row r="237" spans="1:51" s="2" customFormat="1">
      <c r="A237" s="42" t="s">
        <v>736</v>
      </c>
      <c r="B237" s="42" t="s">
        <v>737</v>
      </c>
      <c r="C237" s="42" t="s">
        <v>54</v>
      </c>
      <c r="D237" s="42">
        <v>6</v>
      </c>
      <c r="E237" s="34">
        <v>-15</v>
      </c>
      <c r="F237" s="4">
        <v>-4.1599999999999998E-2</v>
      </c>
      <c r="G237" s="42">
        <v>0</v>
      </c>
      <c r="H237" s="25">
        <v>0</v>
      </c>
      <c r="I237" s="25">
        <v>0</v>
      </c>
      <c r="J237" s="3">
        <v>10000</v>
      </c>
      <c r="K237" s="7">
        <f>+IF(AND(E237&gt;=0,E236&gt;=0),K236+1,IF(AND(E237&lt;0,E236&lt;0),K236-1,IF(AND(E237&gt;=0,E236&lt;0),1,-1)))</f>
        <v>-1</v>
      </c>
      <c r="L237" s="6">
        <f>+IF(AND(E237&gt;=0,E236&gt;=0),L236+E237,IF(AND(E237&lt;0,E236&lt;0),L236+E237,E237))</f>
        <v>-15</v>
      </c>
      <c r="M237" s="42">
        <v>382</v>
      </c>
      <c r="N237" s="9">
        <f>+IF(E237&gt;0,1,0)</f>
        <v>0</v>
      </c>
      <c r="O237" s="9">
        <f>+IF(E237&lt;0,-1,0)</f>
        <v>-1</v>
      </c>
      <c r="P237" s="9">
        <f>+IF(E237=0,1,0)</f>
        <v>0</v>
      </c>
      <c r="Q237" s="8">
        <f>IF(E237&gt;=0,E237,0)</f>
        <v>0</v>
      </c>
      <c r="R237" s="8">
        <f>IF(E237&lt;0,E237,0)</f>
        <v>-15</v>
      </c>
      <c r="S237" s="42" t="str">
        <f t="shared" si="15"/>
        <v>11.30.00</v>
      </c>
      <c r="T237" s="42" t="str">
        <f t="shared" si="16"/>
        <v>13.00.00</v>
      </c>
      <c r="U237" s="42" t="str">
        <f t="shared" si="17"/>
        <v>30-dic-2020</v>
      </c>
      <c r="V237" s="42">
        <f>MONTH(U237)</f>
        <v>12</v>
      </c>
      <c r="W237" s="42">
        <f>YEAR(U237)</f>
        <v>2020</v>
      </c>
      <c r="X237" s="42">
        <f>DAY(U237)</f>
        <v>30</v>
      </c>
      <c r="Y237" s="25">
        <f>Y236+E237</f>
        <v>1576.05</v>
      </c>
    </row>
    <row r="238" spans="1:51" s="2" customFormat="1">
      <c r="A238" s="42" t="s">
        <v>202</v>
      </c>
      <c r="B238" s="42" t="s">
        <v>203</v>
      </c>
      <c r="C238" s="42" t="s">
        <v>53</v>
      </c>
      <c r="D238" s="42">
        <v>21</v>
      </c>
      <c r="E238" s="34">
        <v>10</v>
      </c>
      <c r="F238" s="4">
        <v>1.6000000000000001E-3</v>
      </c>
      <c r="G238" s="42">
        <v>0</v>
      </c>
      <c r="H238" s="25">
        <v>10.5</v>
      </c>
      <c r="I238" s="25">
        <v>-3.8</v>
      </c>
      <c r="J238" s="3">
        <v>10000</v>
      </c>
      <c r="K238" s="7">
        <f>+IF(AND(E238&gt;=0,E237&gt;=0),K237+1,IF(AND(E238&lt;0,E237&lt;0),K237-1,IF(AND(E238&gt;=0,E237&lt;0),1,-1)))</f>
        <v>1</v>
      </c>
      <c r="L238" s="6">
        <f>+IF(AND(E238&gt;=0,E237&gt;=0),L237+E238,IF(AND(E238&lt;0,E237&lt;0),L237+E238,E238))</f>
        <v>10</v>
      </c>
      <c r="M238" s="42">
        <v>75</v>
      </c>
      <c r="N238" s="9">
        <f>+IF(E238&gt;0,1,0)</f>
        <v>1</v>
      </c>
      <c r="O238" s="9">
        <f>+IF(E238&lt;0,-1,0)</f>
        <v>0</v>
      </c>
      <c r="P238" s="9">
        <f>+IF(E238=0,1,0)</f>
        <v>0</v>
      </c>
      <c r="Q238" s="8">
        <f>IF(E238&gt;=0,E238,0)</f>
        <v>10</v>
      </c>
      <c r="R238" s="8">
        <f>IF(E238&lt;0,E238,0)</f>
        <v>0</v>
      </c>
      <c r="S238" s="42" t="str">
        <f t="shared" si="15"/>
        <v>5.15.00</v>
      </c>
      <c r="T238" s="42" t="str">
        <f t="shared" si="16"/>
        <v>10.30.00</v>
      </c>
      <c r="U238" s="42" t="str">
        <f t="shared" si="17"/>
        <v>31-dic-2020</v>
      </c>
      <c r="V238" s="42">
        <f>MONTH(U238)</f>
        <v>12</v>
      </c>
      <c r="W238" s="42">
        <f>YEAR(U238)</f>
        <v>2020</v>
      </c>
      <c r="X238" s="42">
        <f>DAY(U238)</f>
        <v>31</v>
      </c>
      <c r="Y238" s="25">
        <f>Y237+E238</f>
        <v>1586.05</v>
      </c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</row>
    <row r="239" spans="1:51" s="2" customFormat="1">
      <c r="A239" s="42" t="s">
        <v>660</v>
      </c>
      <c r="B239" s="42" t="s">
        <v>661</v>
      </c>
      <c r="C239" s="42" t="s">
        <v>54</v>
      </c>
      <c r="D239" s="42">
        <v>75</v>
      </c>
      <c r="E239" s="36">
        <v>11.25</v>
      </c>
      <c r="F239" s="4">
        <v>9.2999999999999992E-3</v>
      </c>
      <c r="G239" s="42">
        <v>0</v>
      </c>
      <c r="H239" s="25">
        <v>12.2</v>
      </c>
      <c r="I239" s="25">
        <v>-14.18</v>
      </c>
      <c r="J239" s="3">
        <v>10000</v>
      </c>
      <c r="K239" s="7">
        <f>+IF(AND(E239&gt;=0,E238&gt;=0),K238+1,IF(AND(E239&lt;0,E238&lt;0),K238-1,IF(AND(E239&gt;=0,E238&lt;0),1,-1)))</f>
        <v>2</v>
      </c>
      <c r="L239" s="6">
        <f>+IF(AND(E239&gt;=0,E238&gt;=0),L238+E239,IF(AND(E239&lt;0,E238&lt;0),L238+E239,E239))</f>
        <v>21.25</v>
      </c>
      <c r="M239" s="42">
        <v>341</v>
      </c>
      <c r="N239" s="9">
        <f>+IF(E239&gt;0,1,0)</f>
        <v>1</v>
      </c>
      <c r="O239" s="9">
        <f>+IF(E239&lt;0,-1,0)</f>
        <v>0</v>
      </c>
      <c r="P239" s="9">
        <f>+IF(E239=0,1,0)</f>
        <v>0</v>
      </c>
      <c r="Q239" s="8">
        <f>IF(E239&gt;=0,E239,0)</f>
        <v>11.25</v>
      </c>
      <c r="R239" s="8">
        <f>IF(E239&lt;0,E239,0)</f>
        <v>0</v>
      </c>
      <c r="S239" s="42" t="str">
        <f t="shared" si="15"/>
        <v>7.45.00</v>
      </c>
      <c r="T239" s="42" t="str">
        <f t="shared" si="16"/>
        <v>3.30.00</v>
      </c>
      <c r="U239" s="42" t="str">
        <f t="shared" si="17"/>
        <v>31-dic-2020</v>
      </c>
      <c r="V239" s="42">
        <f>MONTH(U239)</f>
        <v>12</v>
      </c>
      <c r="W239" s="42">
        <f>YEAR(U239)</f>
        <v>2020</v>
      </c>
      <c r="X239" s="42">
        <f>DAY(U239)</f>
        <v>31</v>
      </c>
      <c r="Y239" s="25">
        <f>Y238+E239</f>
        <v>1597.3</v>
      </c>
    </row>
    <row r="240" spans="1:51" s="2" customFormat="1">
      <c r="A240" s="42" t="s">
        <v>704</v>
      </c>
      <c r="B240" s="42" t="s">
        <v>705</v>
      </c>
      <c r="C240" s="42" t="s">
        <v>54</v>
      </c>
      <c r="D240" s="42">
        <v>64</v>
      </c>
      <c r="E240" s="38">
        <v>10</v>
      </c>
      <c r="F240" s="4">
        <v>7.5899999999999995E-2</v>
      </c>
      <c r="G240" s="42">
        <v>0</v>
      </c>
      <c r="H240" s="25">
        <v>10.5</v>
      </c>
      <c r="I240" s="25">
        <v>0</v>
      </c>
      <c r="J240" s="3">
        <v>10000</v>
      </c>
      <c r="K240" s="7">
        <f>+IF(AND(E240&gt;=0,E239&gt;=0),K239+1,IF(AND(E240&lt;0,E239&lt;0),K239-1,IF(AND(E240&gt;=0,E239&lt;0),1,-1)))</f>
        <v>3</v>
      </c>
      <c r="L240" s="6">
        <f>+IF(AND(E240&gt;=0,E239&gt;=0),L239+E240,IF(AND(E240&lt;0,E239&lt;0),L239+E240,E240))</f>
        <v>31.25</v>
      </c>
      <c r="M240" s="42">
        <v>365</v>
      </c>
      <c r="N240" s="9">
        <f>+IF(E240&gt;0,1,0)</f>
        <v>1</v>
      </c>
      <c r="O240" s="9">
        <f>+IF(E240&lt;0,-1,0)</f>
        <v>0</v>
      </c>
      <c r="P240" s="9">
        <f>+IF(E240=0,1,0)</f>
        <v>0</v>
      </c>
      <c r="Q240" s="8">
        <f>IF(E240&gt;=0,E240,0)</f>
        <v>10</v>
      </c>
      <c r="R240" s="8">
        <f>IF(E240&lt;0,E240,0)</f>
        <v>0</v>
      </c>
      <c r="S240" s="42" t="str">
        <f t="shared" si="15"/>
        <v>17.45.00</v>
      </c>
      <c r="T240" s="42" t="str">
        <f t="shared" si="16"/>
        <v>9.45.00</v>
      </c>
      <c r="U240" s="42" t="str">
        <f t="shared" si="17"/>
        <v xml:space="preserve">2-gen-2021 </v>
      </c>
      <c r="V240" s="42">
        <f>MONTH(U240)</f>
        <v>1</v>
      </c>
      <c r="W240" s="42">
        <f>YEAR(U240)</f>
        <v>2021</v>
      </c>
      <c r="X240" s="42">
        <f>DAY(U240)</f>
        <v>2</v>
      </c>
      <c r="Y240" s="25">
        <f>Y239+E240</f>
        <v>1607.3</v>
      </c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</row>
    <row r="241" spans="1:51" s="2" customFormat="1">
      <c r="A241" s="42" t="s">
        <v>127</v>
      </c>
      <c r="B241" s="42" t="s">
        <v>128</v>
      </c>
      <c r="C241" s="42" t="s">
        <v>54</v>
      </c>
      <c r="D241" s="42">
        <v>2</v>
      </c>
      <c r="E241" s="34">
        <v>-20</v>
      </c>
      <c r="F241" s="4">
        <v>-5.3E-3</v>
      </c>
      <c r="G241" s="42">
        <v>0</v>
      </c>
      <c r="H241" s="25">
        <v>0.5</v>
      </c>
      <c r="I241" s="25">
        <v>-20</v>
      </c>
      <c r="J241" s="3">
        <v>10000</v>
      </c>
      <c r="K241" s="7">
        <f>+IF(AND(E241&gt;=0,E240&gt;=0),K240+1,IF(AND(E241&lt;0,E240&lt;0),K240-1,IF(AND(E241&gt;=0,E240&lt;0),1,-1)))</f>
        <v>-1</v>
      </c>
      <c r="L241" s="6">
        <f>+IF(AND(E241&gt;=0,E240&gt;=0),L240+E241,IF(AND(E241&lt;0,E240&lt;0),L240+E241,E241))</f>
        <v>-20</v>
      </c>
      <c r="M241" s="42">
        <v>36</v>
      </c>
      <c r="N241" s="9">
        <f>+IF(E241&gt;0,1,0)</f>
        <v>0</v>
      </c>
      <c r="O241" s="9">
        <f>+IF(E241&lt;0,-1,0)</f>
        <v>-1</v>
      </c>
      <c r="P241" s="9">
        <f>+IF(E241=0,1,0)</f>
        <v>0</v>
      </c>
      <c r="Q241" s="8">
        <f>IF(E241&gt;=0,E241,0)</f>
        <v>0</v>
      </c>
      <c r="R241" s="8">
        <f>IF(E241&lt;0,E241,0)</f>
        <v>-20</v>
      </c>
      <c r="S241" s="42" t="str">
        <f t="shared" si="15"/>
        <v>15.00.00</v>
      </c>
      <c r="T241" s="42" t="str">
        <f t="shared" si="16"/>
        <v>15.30.00</v>
      </c>
      <c r="U241" s="42" t="str">
        <f t="shared" si="17"/>
        <v xml:space="preserve">4-gen-2021 </v>
      </c>
      <c r="V241" s="42">
        <f>MONTH(U241)</f>
        <v>1</v>
      </c>
      <c r="W241" s="42">
        <f>YEAR(U241)</f>
        <v>2021</v>
      </c>
      <c r="X241" s="42">
        <f>DAY(U241)</f>
        <v>4</v>
      </c>
      <c r="Y241" s="25">
        <f>Y240+E241</f>
        <v>1587.3</v>
      </c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 s="42"/>
      <c r="AS241" s="42"/>
      <c r="AT241" s="42"/>
      <c r="AU241" s="42"/>
      <c r="AV241" s="42"/>
      <c r="AW241" s="42"/>
      <c r="AX241" s="42"/>
      <c r="AY241" s="42"/>
    </row>
    <row r="242" spans="1:51" s="2" customFormat="1">
      <c r="A242" s="42" t="s">
        <v>328</v>
      </c>
      <c r="B242" s="42" t="s">
        <v>329</v>
      </c>
      <c r="C242" s="42" t="s">
        <v>53</v>
      </c>
      <c r="D242" s="42">
        <v>22</v>
      </c>
      <c r="E242" s="34">
        <v>-20</v>
      </c>
      <c r="F242" s="4">
        <v>-6.1999999999999998E-3</v>
      </c>
      <c r="G242" s="42">
        <v>0</v>
      </c>
      <c r="H242" s="25">
        <v>0</v>
      </c>
      <c r="I242" s="25">
        <v>-20</v>
      </c>
      <c r="J242" s="3">
        <v>10000</v>
      </c>
      <c r="K242" s="7">
        <f>+IF(AND(E242&gt;=0,E241&gt;=0),K241+1,IF(AND(E242&lt;0,E241&lt;0),K241-1,IF(AND(E242&gt;=0,E241&lt;0),1,-1)))</f>
        <v>-2</v>
      </c>
      <c r="L242" s="6">
        <f>+IF(AND(E242&gt;=0,E241&gt;=0),L241+E242,IF(AND(E242&lt;0,E241&lt;0),L241+E242,E242))</f>
        <v>-40</v>
      </c>
      <c r="M242" s="42">
        <v>140</v>
      </c>
      <c r="N242" s="9">
        <f>+IF(E242&gt;0,1,0)</f>
        <v>0</v>
      </c>
      <c r="O242" s="9">
        <f>+IF(E242&lt;0,-1,0)</f>
        <v>-1</v>
      </c>
      <c r="P242" s="9">
        <f>+IF(E242=0,1,0)</f>
        <v>0</v>
      </c>
      <c r="Q242" s="8">
        <f>IF(E242&gt;=0,E242,0)</f>
        <v>0</v>
      </c>
      <c r="R242" s="8">
        <f>IF(E242&lt;0,E242,0)</f>
        <v>-20</v>
      </c>
      <c r="S242" s="42" t="str">
        <f t="shared" si="15"/>
        <v>1.45.00</v>
      </c>
      <c r="T242" s="42" t="str">
        <f t="shared" si="16"/>
        <v>7.15.00</v>
      </c>
      <c r="U242" s="42" t="str">
        <f t="shared" si="17"/>
        <v xml:space="preserve">4-gen-2021 </v>
      </c>
      <c r="V242" s="42">
        <f>MONTH(U242)</f>
        <v>1</v>
      </c>
      <c r="W242" s="42">
        <f>YEAR(U242)</f>
        <v>2021</v>
      </c>
      <c r="X242" s="42">
        <f>DAY(U242)</f>
        <v>4</v>
      </c>
      <c r="Y242" s="25">
        <f>Y241+E242</f>
        <v>1567.3</v>
      </c>
      <c r="AV242" s="1"/>
      <c r="AW242" s="1"/>
      <c r="AX242" s="1"/>
      <c r="AY242" s="1"/>
    </row>
    <row r="243" spans="1:51" s="2" customFormat="1">
      <c r="A243" s="42" t="s">
        <v>397</v>
      </c>
      <c r="B243" s="42" t="s">
        <v>398</v>
      </c>
      <c r="C243" s="42" t="s">
        <v>53</v>
      </c>
      <c r="D243" s="42">
        <v>2</v>
      </c>
      <c r="E243" s="34">
        <v>10</v>
      </c>
      <c r="F243" s="4">
        <v>1.5E-3</v>
      </c>
      <c r="G243" s="42">
        <v>0</v>
      </c>
      <c r="H243" s="25">
        <v>10.75</v>
      </c>
      <c r="I243" s="25">
        <v>0</v>
      </c>
      <c r="J243" s="3">
        <v>10000</v>
      </c>
      <c r="K243" s="7">
        <f>+IF(AND(E243&gt;=0,E242&gt;=0),K242+1,IF(AND(E243&lt;0,E242&lt;0),K242-1,IF(AND(E243&gt;=0,E242&lt;0),1,-1)))</f>
        <v>1</v>
      </c>
      <c r="L243" s="6">
        <f>+IF(AND(E243&gt;=0,E242&gt;=0),L242+E243,IF(AND(E243&lt;0,E242&lt;0),L242+E243,E243))</f>
        <v>10</v>
      </c>
      <c r="M243" s="42">
        <v>176</v>
      </c>
      <c r="N243" s="9">
        <f>+IF(E243&gt;0,1,0)</f>
        <v>1</v>
      </c>
      <c r="O243" s="9">
        <f>+IF(E243&lt;0,-1,0)</f>
        <v>0</v>
      </c>
      <c r="P243" s="9">
        <f>+IF(E243=0,1,0)</f>
        <v>0</v>
      </c>
      <c r="Q243" s="8">
        <f>IF(E243&gt;=0,E243,0)</f>
        <v>10</v>
      </c>
      <c r="R243" s="8">
        <f>IF(E243&lt;0,E243,0)</f>
        <v>0</v>
      </c>
      <c r="S243" s="42" t="str">
        <f t="shared" si="15"/>
        <v>1.30.00</v>
      </c>
      <c r="T243" s="42" t="str">
        <f t="shared" si="16"/>
        <v>2.00.00</v>
      </c>
      <c r="U243" s="42" t="str">
        <f t="shared" si="17"/>
        <v xml:space="preserve">4-gen-2021 </v>
      </c>
      <c r="V243" s="42">
        <f>MONTH(U243)</f>
        <v>1</v>
      </c>
      <c r="W243" s="42">
        <f>YEAR(U243)</f>
        <v>2021</v>
      </c>
      <c r="X243" s="42">
        <f>DAY(U243)</f>
        <v>4</v>
      </c>
      <c r="Y243" s="25">
        <f>Y242+E243</f>
        <v>1577.3</v>
      </c>
    </row>
    <row r="244" spans="1:51" s="2" customFormat="1">
      <c r="A244" s="42" t="s">
        <v>473</v>
      </c>
      <c r="B244" s="42" t="s">
        <v>474</v>
      </c>
      <c r="C244" s="42" t="s">
        <v>54</v>
      </c>
      <c r="D244" s="42">
        <v>2</v>
      </c>
      <c r="E244" s="34">
        <v>10</v>
      </c>
      <c r="F244" s="4">
        <v>3.5999999999999999E-3</v>
      </c>
      <c r="G244" s="42">
        <v>0</v>
      </c>
      <c r="H244" s="25">
        <v>13</v>
      </c>
      <c r="I244" s="25">
        <v>0</v>
      </c>
      <c r="J244" s="3">
        <v>10000</v>
      </c>
      <c r="K244" s="7">
        <f>+IF(AND(E244&gt;=0,E243&gt;=0),K243+1,IF(AND(E244&lt;0,E243&lt;0),K243-1,IF(AND(E244&gt;=0,E243&lt;0),1,-1)))</f>
        <v>2</v>
      </c>
      <c r="L244" s="6">
        <f>+IF(AND(E244&gt;=0,E243&gt;=0),L243+E244,IF(AND(E244&lt;0,E243&lt;0),L243+E244,E244))</f>
        <v>20</v>
      </c>
      <c r="M244" s="42">
        <v>220</v>
      </c>
      <c r="N244" s="9">
        <f>+IF(E244&gt;0,1,0)</f>
        <v>1</v>
      </c>
      <c r="O244" s="9">
        <f>+IF(E244&lt;0,-1,0)</f>
        <v>0</v>
      </c>
      <c r="P244" s="9">
        <f>+IF(E244=0,1,0)</f>
        <v>0</v>
      </c>
      <c r="Q244" s="8">
        <f>IF(E244&gt;=0,E244,0)</f>
        <v>10</v>
      </c>
      <c r="R244" s="8">
        <f>IF(E244&lt;0,E244,0)</f>
        <v>0</v>
      </c>
      <c r="S244" s="42" t="str">
        <f t="shared" si="15"/>
        <v>10.15.00</v>
      </c>
      <c r="T244" s="42" t="str">
        <f t="shared" si="16"/>
        <v>10.45.00</v>
      </c>
      <c r="U244" s="42" t="str">
        <f t="shared" si="17"/>
        <v xml:space="preserve">4-gen-2021 </v>
      </c>
      <c r="V244" s="42">
        <f>MONTH(U244)</f>
        <v>1</v>
      </c>
      <c r="W244" s="42">
        <f>YEAR(U244)</f>
        <v>2021</v>
      </c>
      <c r="X244" s="42">
        <f>DAY(U244)</f>
        <v>4</v>
      </c>
      <c r="Y244" s="25">
        <f>Y243+E244</f>
        <v>1587.3</v>
      </c>
    </row>
    <row r="245" spans="1:51" s="2" customFormat="1">
      <c r="A245" s="42" t="s">
        <v>397</v>
      </c>
      <c r="B245" s="42" t="s">
        <v>590</v>
      </c>
      <c r="C245" s="42" t="s">
        <v>53</v>
      </c>
      <c r="D245" s="42">
        <v>26</v>
      </c>
      <c r="E245" s="34">
        <v>-20</v>
      </c>
      <c r="F245" s="4">
        <v>-5.5999999999999999E-3</v>
      </c>
      <c r="G245" s="42">
        <v>0</v>
      </c>
      <c r="H245" s="25">
        <v>7</v>
      </c>
      <c r="I245" s="25">
        <v>-20</v>
      </c>
      <c r="J245" s="3">
        <v>10000</v>
      </c>
      <c r="K245" s="7">
        <f>+IF(AND(E245&gt;=0,E244&gt;=0),K244+1,IF(AND(E245&lt;0,E244&lt;0),K244-1,IF(AND(E245&gt;=0,E244&lt;0),1,-1)))</f>
        <v>-1</v>
      </c>
      <c r="L245" s="6">
        <f>+IF(AND(E245&gt;=0,E244&gt;=0),L244+E245,IF(AND(E245&lt;0,E244&lt;0),L244+E245,E245))</f>
        <v>-20</v>
      </c>
      <c r="M245" s="42">
        <v>291</v>
      </c>
      <c r="N245" s="9">
        <f>+IF(E245&gt;0,1,0)</f>
        <v>0</v>
      </c>
      <c r="O245" s="9">
        <f>+IF(E245&lt;0,-1,0)</f>
        <v>-1</v>
      </c>
      <c r="P245" s="9">
        <f>+IF(E245=0,1,0)</f>
        <v>0</v>
      </c>
      <c r="Q245" s="8">
        <f>IF(E245&gt;=0,E245,0)</f>
        <v>0</v>
      </c>
      <c r="R245" s="8">
        <f>IF(E245&lt;0,E245,0)</f>
        <v>-20</v>
      </c>
      <c r="S245" s="42" t="str">
        <f t="shared" si="15"/>
        <v>1.30.00</v>
      </c>
      <c r="T245" s="42" t="str">
        <f t="shared" si="16"/>
        <v>8.00.00</v>
      </c>
      <c r="U245" s="42" t="str">
        <f t="shared" si="17"/>
        <v xml:space="preserve">4-gen-2021 </v>
      </c>
      <c r="V245" s="42">
        <f>MONTH(U245)</f>
        <v>1</v>
      </c>
      <c r="W245" s="42">
        <f>YEAR(U245)</f>
        <v>2021</v>
      </c>
      <c r="X245" s="42">
        <f>DAY(U245)</f>
        <v>4</v>
      </c>
      <c r="Y245" s="25">
        <f>Y244+E245</f>
        <v>1567.3</v>
      </c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</row>
    <row r="246" spans="1:51" s="2" customFormat="1">
      <c r="A246" s="42" t="s">
        <v>69</v>
      </c>
      <c r="B246" s="42" t="s">
        <v>70</v>
      </c>
      <c r="C246" s="42" t="s">
        <v>53</v>
      </c>
      <c r="D246" s="42">
        <v>3</v>
      </c>
      <c r="E246" s="34">
        <v>10</v>
      </c>
      <c r="F246" s="4">
        <v>1.6000000000000001E-3</v>
      </c>
      <c r="G246" s="57">
        <v>0</v>
      </c>
      <c r="H246" s="57">
        <v>15.1</v>
      </c>
      <c r="I246" s="25">
        <v>0</v>
      </c>
      <c r="J246" s="3">
        <v>10000</v>
      </c>
      <c r="K246" s="7">
        <f>+IF(AND(E246&gt;=0,E245&gt;=0),K245+1,IF(AND(E246&lt;0,E245&lt;0),K245-1,IF(AND(E246&gt;=0,E245&lt;0),1,-1)))</f>
        <v>1</v>
      </c>
      <c r="L246" s="6">
        <f>+IF(AND(E246&gt;=0,E245&gt;=0),L245+E246,IF(AND(E246&lt;0,E245&lt;0),L245+E246,E246))</f>
        <v>10</v>
      </c>
      <c r="M246" s="42">
        <v>6</v>
      </c>
      <c r="N246" s="9">
        <f>+IF(E246&gt;0,1,0)</f>
        <v>1</v>
      </c>
      <c r="O246" s="9">
        <f>+IF(E246&lt;0,-1,0)</f>
        <v>0</v>
      </c>
      <c r="P246" s="9">
        <f>+IF(E246=0,1,0)</f>
        <v>0</v>
      </c>
      <c r="Q246" s="8">
        <f>IF(E246&gt;=0,E246,0)</f>
        <v>10</v>
      </c>
      <c r="R246" s="8">
        <f>IF(E246&lt;0,E246,0)</f>
        <v>0</v>
      </c>
      <c r="S246" s="42" t="str">
        <f t="shared" si="15"/>
        <v>4.45.00</v>
      </c>
      <c r="T246" s="42" t="str">
        <f t="shared" si="16"/>
        <v>5.30.00</v>
      </c>
      <c r="U246" s="42" t="str">
        <f t="shared" si="17"/>
        <v xml:space="preserve">5-gen-2021 </v>
      </c>
      <c r="V246" s="42">
        <f>MONTH(U246)</f>
        <v>1</v>
      </c>
      <c r="W246" s="42">
        <f>YEAR(U246)</f>
        <v>2021</v>
      </c>
      <c r="X246" s="42">
        <f>DAY(U246)</f>
        <v>5</v>
      </c>
      <c r="Y246" s="25">
        <f>Y245+E246</f>
        <v>1577.3</v>
      </c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</row>
    <row r="247" spans="1:51" s="2" customFormat="1">
      <c r="A247" s="42" t="s">
        <v>125</v>
      </c>
      <c r="B247" s="42" t="s">
        <v>126</v>
      </c>
      <c r="C247" s="42" t="s">
        <v>53</v>
      </c>
      <c r="D247" s="42">
        <v>4</v>
      </c>
      <c r="E247" s="34">
        <v>10</v>
      </c>
      <c r="F247" s="4">
        <v>2.7000000000000001E-3</v>
      </c>
      <c r="G247" s="42">
        <v>0</v>
      </c>
      <c r="H247" s="59">
        <v>19.239999999999998</v>
      </c>
      <c r="I247" s="34">
        <v>0</v>
      </c>
      <c r="J247" s="3">
        <v>10000</v>
      </c>
      <c r="K247" s="7">
        <f>+IF(AND(E247&gt;=0,E246&gt;=0),K246+1,IF(AND(E247&lt;0,E246&lt;0),K246-1,IF(AND(E247&gt;=0,E246&lt;0),1,-1)))</f>
        <v>2</v>
      </c>
      <c r="L247" s="6">
        <f>+IF(AND(E247&gt;=0,E246&gt;=0),L246+E247,IF(AND(E247&lt;0,E246&lt;0),L246+E247,E247))</f>
        <v>20</v>
      </c>
      <c r="M247" s="42">
        <v>35</v>
      </c>
      <c r="N247" s="9">
        <f>+IF(E247&gt;0,1,0)</f>
        <v>1</v>
      </c>
      <c r="O247" s="9">
        <f>+IF(E247&lt;0,-1,0)</f>
        <v>0</v>
      </c>
      <c r="P247" s="9">
        <f>+IF(E247=0,1,0)</f>
        <v>0</v>
      </c>
      <c r="Q247" s="8">
        <f>IF(E247&gt;=0,E247,0)</f>
        <v>10</v>
      </c>
      <c r="R247" s="8">
        <f>IF(E247&lt;0,E247,0)</f>
        <v>0</v>
      </c>
      <c r="S247" s="42" t="str">
        <f t="shared" si="15"/>
        <v>15.45.00</v>
      </c>
      <c r="T247" s="42" t="str">
        <f t="shared" si="16"/>
        <v>16.45.00</v>
      </c>
      <c r="U247" s="42" t="str">
        <f t="shared" si="17"/>
        <v xml:space="preserve">5-gen-2021 </v>
      </c>
      <c r="V247" s="42">
        <f>MONTH(U247)</f>
        <v>1</v>
      </c>
      <c r="W247" s="42">
        <f>YEAR(U247)</f>
        <v>2021</v>
      </c>
      <c r="X247" s="42">
        <f>DAY(U247)</f>
        <v>5</v>
      </c>
      <c r="Y247" s="25">
        <f>Y246+E247</f>
        <v>1587.3</v>
      </c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</row>
    <row r="248" spans="1:51" s="2" customFormat="1">
      <c r="A248" s="42" t="s">
        <v>261</v>
      </c>
      <c r="B248" s="42" t="s">
        <v>262</v>
      </c>
      <c r="C248" s="42" t="s">
        <v>54</v>
      </c>
      <c r="D248" s="42">
        <v>39</v>
      </c>
      <c r="E248" s="34">
        <v>10</v>
      </c>
      <c r="F248" s="4">
        <v>5.1999999999999998E-3</v>
      </c>
      <c r="G248" s="42">
        <v>0</v>
      </c>
      <c r="H248" s="25">
        <v>10.8</v>
      </c>
      <c r="I248" s="25">
        <v>-0.4</v>
      </c>
      <c r="J248" s="3">
        <v>10000</v>
      </c>
      <c r="K248" s="7">
        <f>+IF(AND(E248&gt;=0,E247&gt;=0),K247+1,IF(AND(E248&lt;0,E247&lt;0),K247-1,IF(AND(E248&gt;=0,E247&lt;0),1,-1)))</f>
        <v>3</v>
      </c>
      <c r="L248" s="6">
        <f>+IF(AND(E248&gt;=0,E247&gt;=0),L247+E248,IF(AND(E248&lt;0,E247&lt;0),L247+E248,E248))</f>
        <v>30</v>
      </c>
      <c r="M248" s="42">
        <v>106</v>
      </c>
      <c r="N248" s="9">
        <f>+IF(E248&gt;0,1,0)</f>
        <v>1</v>
      </c>
      <c r="O248" s="9">
        <f>+IF(E248&lt;0,-1,0)</f>
        <v>0</v>
      </c>
      <c r="P248" s="9">
        <f>+IF(E248=0,1,0)</f>
        <v>0</v>
      </c>
      <c r="Q248" s="8">
        <f>IF(E248&gt;=0,E248,0)</f>
        <v>10</v>
      </c>
      <c r="R248" s="8">
        <f>IF(E248&lt;0,E248,0)</f>
        <v>0</v>
      </c>
      <c r="S248" s="42" t="str">
        <f t="shared" si="15"/>
        <v>2.45.00</v>
      </c>
      <c r="T248" s="42" t="str">
        <f t="shared" si="16"/>
        <v>12.30.00</v>
      </c>
      <c r="U248" s="42" t="str">
        <f t="shared" si="17"/>
        <v xml:space="preserve">5-gen-2021 </v>
      </c>
      <c r="V248" s="42">
        <f>MONTH(U248)</f>
        <v>1</v>
      </c>
      <c r="W248" s="42">
        <f>YEAR(U248)</f>
        <v>2021</v>
      </c>
      <c r="X248" s="42">
        <f>DAY(U248)</f>
        <v>5</v>
      </c>
      <c r="Y248" s="25">
        <f>Y247+E248</f>
        <v>1597.3</v>
      </c>
      <c r="AR248" s="42"/>
      <c r="AS248" s="42"/>
      <c r="AT248" s="42"/>
      <c r="AU248" s="42"/>
    </row>
    <row r="249" spans="1:51" s="2" customFormat="1">
      <c r="A249" s="42" t="s">
        <v>394</v>
      </c>
      <c r="B249" s="42" t="s">
        <v>395</v>
      </c>
      <c r="C249" s="42" t="s">
        <v>53</v>
      </c>
      <c r="D249" s="42">
        <v>1</v>
      </c>
      <c r="E249" s="34">
        <v>10</v>
      </c>
      <c r="F249" s="4">
        <v>1.5E-3</v>
      </c>
      <c r="G249" s="42">
        <v>0</v>
      </c>
      <c r="H249" s="25">
        <v>10.25</v>
      </c>
      <c r="I249" s="25">
        <v>0</v>
      </c>
      <c r="J249" s="3">
        <v>10000</v>
      </c>
      <c r="K249" s="7">
        <f>+IF(AND(E249&gt;=0,E248&gt;=0),K248+1,IF(AND(E249&lt;0,E248&lt;0),K248-1,IF(AND(E249&gt;=0,E248&lt;0),1,-1)))</f>
        <v>4</v>
      </c>
      <c r="L249" s="6">
        <f>+IF(AND(E249&gt;=0,E248&gt;=0),L248+E249,IF(AND(E249&lt;0,E248&lt;0),L248+E249,E249))</f>
        <v>40</v>
      </c>
      <c r="M249" s="42">
        <v>174</v>
      </c>
      <c r="N249" s="9">
        <f>+IF(E249&gt;0,1,0)</f>
        <v>1</v>
      </c>
      <c r="O249" s="9">
        <f>+IF(E249&lt;0,-1,0)</f>
        <v>0</v>
      </c>
      <c r="P249" s="9">
        <f>+IF(E249=0,1,0)</f>
        <v>0</v>
      </c>
      <c r="Q249" s="8">
        <f>IF(E249&gt;=0,E249,0)</f>
        <v>10</v>
      </c>
      <c r="R249" s="8">
        <f>IF(E249&lt;0,E249,0)</f>
        <v>0</v>
      </c>
      <c r="S249" s="42" t="str">
        <f t="shared" si="15"/>
        <v>13.00.00</v>
      </c>
      <c r="T249" s="42" t="str">
        <f t="shared" si="16"/>
        <v>13.15.00</v>
      </c>
      <c r="U249" s="42" t="str">
        <f t="shared" si="17"/>
        <v xml:space="preserve">5-gen-2021 </v>
      </c>
      <c r="V249" s="42">
        <f>MONTH(U249)</f>
        <v>1</v>
      </c>
      <c r="W249" s="42">
        <f>YEAR(U249)</f>
        <v>2021</v>
      </c>
      <c r="X249" s="42">
        <f>DAY(U249)</f>
        <v>5</v>
      </c>
      <c r="Y249" s="25">
        <f>Y248+E249</f>
        <v>1607.3</v>
      </c>
    </row>
    <row r="250" spans="1:51" s="2" customFormat="1">
      <c r="A250" s="42" t="s">
        <v>396</v>
      </c>
      <c r="B250" s="42" t="s">
        <v>396</v>
      </c>
      <c r="C250" s="42" t="s">
        <v>53</v>
      </c>
      <c r="D250" s="42">
        <v>0</v>
      </c>
      <c r="E250" s="34">
        <v>-20</v>
      </c>
      <c r="F250" s="4">
        <v>-2.8999999999999998E-3</v>
      </c>
      <c r="G250" s="42">
        <v>0</v>
      </c>
      <c r="H250" s="25">
        <v>0</v>
      </c>
      <c r="I250" s="25">
        <v>-20</v>
      </c>
      <c r="J250" s="3">
        <v>10000</v>
      </c>
      <c r="K250" s="7">
        <f>+IF(AND(E250&gt;=0,E249&gt;=0),K249+1,IF(AND(E250&lt;0,E249&lt;0),K249-1,IF(AND(E250&gt;=0,E249&lt;0),1,-1)))</f>
        <v>-1</v>
      </c>
      <c r="L250" s="6">
        <f>+IF(AND(E250&gt;=0,E249&gt;=0),L249+E250,IF(AND(E250&lt;0,E249&lt;0),L249+E250,E250))</f>
        <v>-20</v>
      </c>
      <c r="M250" s="42">
        <v>175</v>
      </c>
      <c r="N250" s="9">
        <f>+IF(E250&gt;0,1,0)</f>
        <v>0</v>
      </c>
      <c r="O250" s="9">
        <f>+IF(E250&lt;0,-1,0)</f>
        <v>-1</v>
      </c>
      <c r="P250" s="9">
        <f>+IF(E250=0,1,0)</f>
        <v>0</v>
      </c>
      <c r="Q250" s="8">
        <f>IF(E250&gt;=0,E250,0)</f>
        <v>0</v>
      </c>
      <c r="R250" s="8">
        <f>IF(E250&lt;0,E250,0)</f>
        <v>-20</v>
      </c>
      <c r="S250" s="42" t="str">
        <f t="shared" si="15"/>
        <v>9.00.00</v>
      </c>
      <c r="T250" s="42" t="str">
        <f t="shared" si="16"/>
        <v>9.00.00</v>
      </c>
      <c r="U250" s="42" t="str">
        <f t="shared" si="17"/>
        <v xml:space="preserve">5-gen-2021 </v>
      </c>
      <c r="V250" s="42">
        <f>MONTH(U250)</f>
        <v>1</v>
      </c>
      <c r="W250" s="42">
        <f>YEAR(U250)</f>
        <v>2021</v>
      </c>
      <c r="X250" s="42">
        <f>DAY(U250)</f>
        <v>5</v>
      </c>
      <c r="Y250" s="25">
        <f>Y249+E250</f>
        <v>1587.3</v>
      </c>
    </row>
    <row r="251" spans="1:51" s="2" customFormat="1">
      <c r="A251" s="42" t="s">
        <v>472</v>
      </c>
      <c r="B251" s="42" t="s">
        <v>395</v>
      </c>
      <c r="C251" s="42" t="s">
        <v>53</v>
      </c>
      <c r="D251" s="42">
        <v>33</v>
      </c>
      <c r="E251" s="34">
        <v>10</v>
      </c>
      <c r="F251" s="4">
        <v>3.5999999999999999E-3</v>
      </c>
      <c r="G251" s="42">
        <v>0</v>
      </c>
      <c r="H251" s="25">
        <v>10.75</v>
      </c>
      <c r="I251" s="25">
        <v>-13.45</v>
      </c>
      <c r="J251" s="3">
        <v>10000</v>
      </c>
      <c r="K251" s="7">
        <f>+IF(AND(E251&gt;=0,E250&gt;=0),K250+1,IF(AND(E251&lt;0,E250&lt;0),K250-1,IF(AND(E251&gt;=0,E250&lt;0),1,-1)))</f>
        <v>1</v>
      </c>
      <c r="L251" s="6">
        <f>+IF(AND(E251&gt;=0,E250&gt;=0),L250+E251,IF(AND(E251&lt;0,E250&lt;0),L250+E251,E251))</f>
        <v>10</v>
      </c>
      <c r="M251" s="42">
        <v>219</v>
      </c>
      <c r="N251" s="9">
        <f>+IF(E251&gt;0,1,0)</f>
        <v>1</v>
      </c>
      <c r="O251" s="9">
        <f>+IF(E251&lt;0,-1,0)</f>
        <v>0</v>
      </c>
      <c r="P251" s="9">
        <f>+IF(E251=0,1,0)</f>
        <v>0</v>
      </c>
      <c r="Q251" s="8">
        <f>IF(E251&gt;=0,E251,0)</f>
        <v>10</v>
      </c>
      <c r="R251" s="8">
        <f>IF(E251&lt;0,E251,0)</f>
        <v>0</v>
      </c>
      <c r="S251" s="42" t="str">
        <f t="shared" si="15"/>
        <v>5.00.00</v>
      </c>
      <c r="T251" s="42" t="str">
        <f t="shared" si="16"/>
        <v>13.15.00</v>
      </c>
      <c r="U251" s="42" t="str">
        <f t="shared" si="17"/>
        <v xml:space="preserve">5-gen-2021 </v>
      </c>
      <c r="V251" s="42">
        <f>MONTH(U251)</f>
        <v>1</v>
      </c>
      <c r="W251" s="42">
        <f>YEAR(U251)</f>
        <v>2021</v>
      </c>
      <c r="X251" s="42">
        <f>DAY(U251)</f>
        <v>5</v>
      </c>
      <c r="Y251" s="25">
        <f>Y250+E251</f>
        <v>1597.3</v>
      </c>
    </row>
    <row r="252" spans="1:51" s="2" customFormat="1">
      <c r="A252" s="42" t="s">
        <v>396</v>
      </c>
      <c r="B252" s="42" t="s">
        <v>396</v>
      </c>
      <c r="C252" s="42" t="s">
        <v>53</v>
      </c>
      <c r="D252" s="42">
        <v>0</v>
      </c>
      <c r="E252" s="34">
        <v>-20</v>
      </c>
      <c r="F252" s="4">
        <v>-5.5999999999999999E-3</v>
      </c>
      <c r="G252" s="42">
        <v>0</v>
      </c>
      <c r="H252" s="25">
        <v>0</v>
      </c>
      <c r="I252" s="25">
        <v>-20</v>
      </c>
      <c r="J252" s="3">
        <v>10000</v>
      </c>
      <c r="K252" s="7">
        <f>+IF(AND(E252&gt;=0,E251&gt;=0),K251+1,IF(AND(E252&lt;0,E251&lt;0),K251-1,IF(AND(E252&gt;=0,E251&lt;0),1,-1)))</f>
        <v>-1</v>
      </c>
      <c r="L252" s="6">
        <f>+IF(AND(E252&gt;=0,E251&gt;=0),L251+E252,IF(AND(E252&lt;0,E251&lt;0),L251+E252,E252))</f>
        <v>-20</v>
      </c>
      <c r="M252" s="42">
        <v>290</v>
      </c>
      <c r="N252" s="9">
        <f>+IF(E252&gt;0,1,0)</f>
        <v>0</v>
      </c>
      <c r="O252" s="9">
        <f>+IF(E252&lt;0,-1,0)</f>
        <v>-1</v>
      </c>
      <c r="P252" s="9">
        <f>+IF(E252=0,1,0)</f>
        <v>0</v>
      </c>
      <c r="Q252" s="8">
        <f>IF(E252&gt;=0,E252,0)</f>
        <v>0</v>
      </c>
      <c r="R252" s="8">
        <f>IF(E252&lt;0,E252,0)</f>
        <v>-20</v>
      </c>
      <c r="S252" s="42" t="str">
        <f t="shared" si="15"/>
        <v>9.00.00</v>
      </c>
      <c r="T252" s="42" t="str">
        <f t="shared" si="16"/>
        <v>9.00.00</v>
      </c>
      <c r="U252" s="42" t="str">
        <f t="shared" si="17"/>
        <v xml:space="preserve">5-gen-2021 </v>
      </c>
      <c r="V252" s="42">
        <f>MONTH(U252)</f>
        <v>1</v>
      </c>
      <c r="W252" s="42">
        <f>YEAR(U252)</f>
        <v>2021</v>
      </c>
      <c r="X252" s="42">
        <f>DAY(U252)</f>
        <v>5</v>
      </c>
      <c r="Y252" s="25">
        <f>Y251+E252</f>
        <v>1577.3</v>
      </c>
    </row>
    <row r="253" spans="1:51" s="2" customFormat="1">
      <c r="A253" s="42" t="s">
        <v>123</v>
      </c>
      <c r="B253" s="42" t="s">
        <v>124</v>
      </c>
      <c r="C253" s="42" t="s">
        <v>54</v>
      </c>
      <c r="D253" s="42">
        <v>6</v>
      </c>
      <c r="E253" s="58">
        <v>-20</v>
      </c>
      <c r="F253" s="4">
        <v>-5.3E-3</v>
      </c>
      <c r="G253" s="4">
        <v>0</v>
      </c>
      <c r="H253" s="60">
        <v>2.75</v>
      </c>
      <c r="I253" s="59">
        <v>-20</v>
      </c>
      <c r="J253" s="3">
        <v>10000</v>
      </c>
      <c r="K253" s="7">
        <f>+IF(AND(E253&gt;=0,E252&gt;=0),K252+1,IF(AND(E253&lt;0,E252&lt;0),K252-1,IF(AND(E253&gt;=0,E252&lt;0),1,-1)))</f>
        <v>-2</v>
      </c>
      <c r="L253" s="6">
        <f>+IF(AND(E253&gt;=0,E252&gt;=0),L252+E253,IF(AND(E253&lt;0,E252&lt;0),L252+E253,E253))</f>
        <v>-40</v>
      </c>
      <c r="M253" s="42">
        <v>34</v>
      </c>
      <c r="N253" s="9">
        <f>+IF(E253&gt;0,1,0)</f>
        <v>0</v>
      </c>
      <c r="O253" s="9">
        <f>+IF(E253&lt;0,-1,0)</f>
        <v>-1</v>
      </c>
      <c r="P253" s="9">
        <f>+IF(E253=0,1,0)</f>
        <v>0</v>
      </c>
      <c r="Q253" s="8">
        <f>IF(E253&gt;=0,E253,0)</f>
        <v>0</v>
      </c>
      <c r="R253" s="8">
        <f>IF(E253&lt;0,E253,0)</f>
        <v>-20</v>
      </c>
      <c r="S253" s="42" t="str">
        <f t="shared" si="15"/>
        <v>20.30.00</v>
      </c>
      <c r="T253" s="42" t="str">
        <f t="shared" si="16"/>
        <v>22.00.00</v>
      </c>
      <c r="U253" s="42" t="str">
        <f t="shared" si="17"/>
        <v xml:space="preserve">6-gen-2021 </v>
      </c>
      <c r="V253" s="42">
        <f>MONTH(U253)</f>
        <v>1</v>
      </c>
      <c r="W253" s="42">
        <f>YEAR(U253)</f>
        <v>2021</v>
      </c>
      <c r="X253" s="42">
        <f>DAY(U253)</f>
        <v>6</v>
      </c>
      <c r="Y253" s="25">
        <f>Y252+E253</f>
        <v>1557.3</v>
      </c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</row>
    <row r="254" spans="1:51" s="2" customFormat="1">
      <c r="A254" s="42" t="s">
        <v>257</v>
      </c>
      <c r="B254" s="42" t="s">
        <v>258</v>
      </c>
      <c r="C254" s="42" t="s">
        <v>53</v>
      </c>
      <c r="D254" s="42">
        <v>72</v>
      </c>
      <c r="E254" s="34">
        <v>10</v>
      </c>
      <c r="F254" s="4">
        <v>5.1999999999999998E-3</v>
      </c>
      <c r="G254" s="42">
        <v>0</v>
      </c>
      <c r="H254" s="25">
        <v>10.9</v>
      </c>
      <c r="I254" s="25">
        <v>-7.7</v>
      </c>
      <c r="J254" s="3">
        <v>10000</v>
      </c>
      <c r="K254" s="7">
        <f>+IF(AND(E254&gt;=0,E253&gt;=0),K253+1,IF(AND(E254&lt;0,E253&lt;0),K253-1,IF(AND(E254&gt;=0,E253&lt;0),1,-1)))</f>
        <v>1</v>
      </c>
      <c r="L254" s="6">
        <f>+IF(AND(E254&gt;=0,E253&gt;=0),L253+E254,IF(AND(E254&lt;0,E253&lt;0),L253+E254,E254))</f>
        <v>10</v>
      </c>
      <c r="M254" s="42">
        <v>104</v>
      </c>
      <c r="N254" s="9">
        <f>+IF(E254&gt;0,1,0)</f>
        <v>1</v>
      </c>
      <c r="O254" s="9">
        <f>+IF(E254&lt;0,-1,0)</f>
        <v>0</v>
      </c>
      <c r="P254" s="9">
        <f>+IF(E254=0,1,0)</f>
        <v>0</v>
      </c>
      <c r="Q254" s="8">
        <f>IF(E254&gt;=0,E254,0)</f>
        <v>10</v>
      </c>
      <c r="R254" s="8">
        <f>IF(E254&lt;0,E254,0)</f>
        <v>0</v>
      </c>
      <c r="S254" s="42" t="str">
        <f t="shared" si="15"/>
        <v>20.45.00</v>
      </c>
      <c r="T254" s="42" t="str">
        <f t="shared" si="16"/>
        <v>15.45.00</v>
      </c>
      <c r="U254" s="42" t="str">
        <f t="shared" si="17"/>
        <v xml:space="preserve">6-gen-2021 </v>
      </c>
      <c r="V254" s="42">
        <f>MONTH(U254)</f>
        <v>1</v>
      </c>
      <c r="W254" s="42">
        <f>YEAR(U254)</f>
        <v>2021</v>
      </c>
      <c r="X254" s="42">
        <f>DAY(U254)</f>
        <v>6</v>
      </c>
      <c r="Y254" s="25">
        <f>Y253+E254</f>
        <v>1567.3</v>
      </c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</row>
    <row r="255" spans="1:51" s="2" customFormat="1">
      <c r="A255" s="42" t="s">
        <v>259</v>
      </c>
      <c r="B255" s="42" t="s">
        <v>260</v>
      </c>
      <c r="C255" s="42" t="s">
        <v>54</v>
      </c>
      <c r="D255" s="42">
        <v>4</v>
      </c>
      <c r="E255" s="36">
        <v>-15</v>
      </c>
      <c r="F255" s="4">
        <v>-7.7000000000000002E-3</v>
      </c>
      <c r="G255" s="42">
        <v>0</v>
      </c>
      <c r="H255" s="25">
        <v>1.1000000000000001</v>
      </c>
      <c r="I255" s="25">
        <v>-15</v>
      </c>
      <c r="J255" s="3">
        <v>10000</v>
      </c>
      <c r="K255" s="7">
        <f>+IF(AND(E255&gt;=0,E254&gt;=0),K254+1,IF(AND(E255&lt;0,E254&lt;0),K254-1,IF(AND(E255&gt;=0,E254&lt;0),1,-1)))</f>
        <v>-1</v>
      </c>
      <c r="L255" s="6">
        <f>+IF(AND(E255&gt;=0,E254&gt;=0),L254+E255,IF(AND(E255&lt;0,E254&lt;0),L254+E255,E255))</f>
        <v>-15</v>
      </c>
      <c r="M255" s="42">
        <v>105</v>
      </c>
      <c r="N255" s="9">
        <f>+IF(E255&gt;0,1,0)</f>
        <v>0</v>
      </c>
      <c r="O255" s="9">
        <f>+IF(E255&lt;0,-1,0)</f>
        <v>-1</v>
      </c>
      <c r="P255" s="9">
        <f>+IF(E255=0,1,0)</f>
        <v>0</v>
      </c>
      <c r="Q255" s="8">
        <f>IF(E255&gt;=0,E255,0)</f>
        <v>0</v>
      </c>
      <c r="R255" s="8">
        <f>IF(E255&lt;0,E255,0)</f>
        <v>-15</v>
      </c>
      <c r="S255" s="42" t="str">
        <f t="shared" si="15"/>
        <v>12.30.00</v>
      </c>
      <c r="T255" s="42" t="str">
        <f t="shared" si="16"/>
        <v>13.30.00</v>
      </c>
      <c r="U255" s="42" t="str">
        <f t="shared" si="17"/>
        <v xml:space="preserve">6-gen-2021 </v>
      </c>
      <c r="V255" s="42">
        <f>MONTH(U255)</f>
        <v>1</v>
      </c>
      <c r="W255" s="42">
        <f>YEAR(U255)</f>
        <v>2021</v>
      </c>
      <c r="X255" s="42">
        <f>DAY(U255)</f>
        <v>6</v>
      </c>
      <c r="Y255" s="25">
        <f>Y254+E255</f>
        <v>1552.3</v>
      </c>
      <c r="AR255"/>
      <c r="AS255"/>
      <c r="AT255"/>
      <c r="AU255"/>
    </row>
    <row r="256" spans="1:51" s="2" customFormat="1">
      <c r="A256" s="42" t="s">
        <v>588</v>
      </c>
      <c r="B256" s="42" t="s">
        <v>589</v>
      </c>
      <c r="C256" s="42" t="s">
        <v>54</v>
      </c>
      <c r="D256" s="42">
        <v>17</v>
      </c>
      <c r="E256" s="34">
        <v>10</v>
      </c>
      <c r="F256" s="4">
        <v>2.8E-3</v>
      </c>
      <c r="G256" s="42">
        <v>0</v>
      </c>
      <c r="H256" s="25">
        <v>11.6</v>
      </c>
      <c r="I256" s="25">
        <v>-8.1999999999999993</v>
      </c>
      <c r="J256" s="3">
        <v>10000</v>
      </c>
      <c r="K256" s="7">
        <f>+IF(AND(E256&gt;=0,E255&gt;=0),K255+1,IF(AND(E256&lt;0,E255&lt;0),K255-1,IF(AND(E256&gt;=0,E255&lt;0),1,-1)))</f>
        <v>1</v>
      </c>
      <c r="L256" s="6">
        <f>+IF(AND(E256&gt;=0,E255&gt;=0),L255+E256,IF(AND(E256&lt;0,E255&lt;0),L255+E256,E256))</f>
        <v>10</v>
      </c>
      <c r="M256" s="42">
        <v>289</v>
      </c>
      <c r="N256" s="9">
        <f>+IF(E256&gt;0,1,0)</f>
        <v>1</v>
      </c>
      <c r="O256" s="9">
        <f>+IF(E256&lt;0,-1,0)</f>
        <v>0</v>
      </c>
      <c r="P256" s="9">
        <f>+IF(E256=0,1,0)</f>
        <v>0</v>
      </c>
      <c r="Q256" s="8">
        <f>IF(E256&gt;=0,E256,0)</f>
        <v>10</v>
      </c>
      <c r="R256" s="8">
        <f>IF(E256&lt;0,E256,0)</f>
        <v>0</v>
      </c>
      <c r="S256" s="42" t="str">
        <f t="shared" si="15"/>
        <v>22.15.00</v>
      </c>
      <c r="T256" s="42" t="str">
        <f t="shared" si="16"/>
        <v>2.30.00</v>
      </c>
      <c r="U256" s="42" t="str">
        <f t="shared" si="17"/>
        <v xml:space="preserve">6-gen-2021 </v>
      </c>
      <c r="V256" s="42">
        <f>MONTH(U256)</f>
        <v>1</v>
      </c>
      <c r="W256" s="42">
        <f>YEAR(U256)</f>
        <v>2021</v>
      </c>
      <c r="X256" s="42">
        <f>DAY(U256)</f>
        <v>6</v>
      </c>
      <c r="Y256" s="25">
        <f>Y255+E256</f>
        <v>1562.3</v>
      </c>
    </row>
    <row r="257" spans="1:51" s="2" customFormat="1">
      <c r="A257" s="42" t="s">
        <v>588</v>
      </c>
      <c r="B257" s="42" t="s">
        <v>659</v>
      </c>
      <c r="C257" s="42" t="s">
        <v>54</v>
      </c>
      <c r="D257" s="42">
        <v>14</v>
      </c>
      <c r="E257" s="34">
        <v>7.5</v>
      </c>
      <c r="F257" s="4">
        <v>5.8999999999999999E-3</v>
      </c>
      <c r="G257" s="42">
        <v>0</v>
      </c>
      <c r="H257" s="25">
        <v>7.67</v>
      </c>
      <c r="I257" s="25">
        <v>-0.93</v>
      </c>
      <c r="J257" s="3">
        <v>10000</v>
      </c>
      <c r="K257" s="7">
        <f>+IF(AND(E257&gt;=0,E256&gt;=0),K256+1,IF(AND(E257&lt;0,E256&lt;0),K256-1,IF(AND(E257&gt;=0,E256&lt;0),1,-1)))</f>
        <v>2</v>
      </c>
      <c r="L257" s="6">
        <f>+IF(AND(E257&gt;=0,E256&gt;=0),L256+E257,IF(AND(E257&lt;0,E256&lt;0),L256+E257,E257))</f>
        <v>17.5</v>
      </c>
      <c r="M257" s="42">
        <v>340</v>
      </c>
      <c r="N257" s="9">
        <f>+IF(E257&gt;0,1,0)</f>
        <v>1</v>
      </c>
      <c r="O257" s="9">
        <f>+IF(E257&lt;0,-1,0)</f>
        <v>0</v>
      </c>
      <c r="P257" s="9">
        <f>+IF(E257=0,1,0)</f>
        <v>0</v>
      </c>
      <c r="Q257" s="8">
        <f>IF(E257&gt;=0,E257,0)</f>
        <v>7.5</v>
      </c>
      <c r="R257" s="8">
        <f>IF(E257&lt;0,E257,0)</f>
        <v>0</v>
      </c>
      <c r="S257" s="42" t="str">
        <f t="shared" si="15"/>
        <v>22.15.00</v>
      </c>
      <c r="T257" s="42" t="str">
        <f t="shared" si="16"/>
        <v>2.45.00</v>
      </c>
      <c r="U257" s="42" t="str">
        <f t="shared" si="17"/>
        <v xml:space="preserve">6-gen-2021 </v>
      </c>
      <c r="V257" s="42">
        <f>MONTH(U257)</f>
        <v>1</v>
      </c>
      <c r="W257" s="42">
        <f>YEAR(U257)</f>
        <v>2021</v>
      </c>
      <c r="X257" s="42">
        <f>DAY(U257)</f>
        <v>6</v>
      </c>
      <c r="Y257" s="25">
        <f>Y256+E257</f>
        <v>1569.8</v>
      </c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</row>
    <row r="258" spans="1:51" s="2" customFormat="1">
      <c r="A258" s="42" t="s">
        <v>200</v>
      </c>
      <c r="B258" s="42" t="s">
        <v>201</v>
      </c>
      <c r="C258" s="42" t="s">
        <v>53</v>
      </c>
      <c r="D258" s="42">
        <v>2</v>
      </c>
      <c r="E258" s="34">
        <v>10</v>
      </c>
      <c r="F258" s="4">
        <v>1.6000000000000001E-3</v>
      </c>
      <c r="G258" s="42">
        <v>0</v>
      </c>
      <c r="H258" s="25">
        <v>10.199999999999999</v>
      </c>
      <c r="I258" s="25">
        <v>0</v>
      </c>
      <c r="J258" s="3">
        <v>10000</v>
      </c>
      <c r="K258" s="7">
        <f>+IF(AND(E258&gt;=0,E257&gt;=0),K257+1,IF(AND(E258&lt;0,E257&lt;0),K257-1,IF(AND(E258&gt;=0,E257&lt;0),1,-1)))</f>
        <v>3</v>
      </c>
      <c r="L258" s="6">
        <f>+IF(AND(E258&gt;=0,E257&gt;=0),L257+E258,IF(AND(E258&lt;0,E257&lt;0),L257+E258,E258))</f>
        <v>27.5</v>
      </c>
      <c r="M258" s="42">
        <v>74</v>
      </c>
      <c r="N258" s="9">
        <f>+IF(E258&gt;0,1,0)</f>
        <v>1</v>
      </c>
      <c r="O258" s="9">
        <f>+IF(E258&lt;0,-1,0)</f>
        <v>0</v>
      </c>
      <c r="P258" s="9">
        <f>+IF(E258=0,1,0)</f>
        <v>0</v>
      </c>
      <c r="Q258" s="8">
        <f>IF(E258&gt;=0,E258,0)</f>
        <v>10</v>
      </c>
      <c r="R258" s="8">
        <f>IF(E258&lt;0,E258,0)</f>
        <v>0</v>
      </c>
      <c r="S258" s="42" t="str">
        <f t="shared" si="15"/>
        <v>14.30.00</v>
      </c>
      <c r="T258" s="42" t="str">
        <f t="shared" si="16"/>
        <v>15.00.00</v>
      </c>
      <c r="U258" s="42" t="str">
        <f t="shared" si="17"/>
        <v>11-gen-2021</v>
      </c>
      <c r="V258" s="42">
        <f>MONTH(U258)</f>
        <v>1</v>
      </c>
      <c r="W258" s="42">
        <f>YEAR(U258)</f>
        <v>2021</v>
      </c>
      <c r="X258" s="42">
        <f>DAY(U258)</f>
        <v>11</v>
      </c>
      <c r="Y258" s="25">
        <f>Y257+E258</f>
        <v>1579.8</v>
      </c>
    </row>
    <row r="259" spans="1:51" s="2" customFormat="1">
      <c r="A259" s="42" t="s">
        <v>326</v>
      </c>
      <c r="B259" s="42" t="s">
        <v>327</v>
      </c>
      <c r="C259" s="42" t="s">
        <v>53</v>
      </c>
      <c r="D259" s="42">
        <v>32</v>
      </c>
      <c r="E259" s="34">
        <v>10</v>
      </c>
      <c r="F259" s="4">
        <v>2.8999999999999998E-3</v>
      </c>
      <c r="G259" s="42">
        <v>0</v>
      </c>
      <c r="H259" s="25">
        <v>12.6</v>
      </c>
      <c r="I259" s="25">
        <v>-7.75</v>
      </c>
      <c r="J259" s="3">
        <v>10000</v>
      </c>
      <c r="K259" s="7">
        <f>+IF(AND(E259&gt;=0,E258&gt;=0),K258+1,IF(AND(E259&lt;0,E258&lt;0),K258-1,IF(AND(E259&gt;=0,E258&lt;0),1,-1)))</f>
        <v>4</v>
      </c>
      <c r="L259" s="6">
        <f>+IF(AND(E259&gt;=0,E258&gt;=0),L258+E259,IF(AND(E259&lt;0,E258&lt;0),L258+E259,E259))</f>
        <v>37.5</v>
      </c>
      <c r="M259" s="42">
        <v>139</v>
      </c>
      <c r="N259" s="9">
        <f>+IF(E259&gt;0,1,0)</f>
        <v>1</v>
      </c>
      <c r="O259" s="9">
        <f>+IF(E259&lt;0,-1,0)</f>
        <v>0</v>
      </c>
      <c r="P259" s="9">
        <f>+IF(E259=0,1,0)</f>
        <v>0</v>
      </c>
      <c r="Q259" s="8">
        <f>IF(E259&gt;=0,E259,0)</f>
        <v>10</v>
      </c>
      <c r="R259" s="8">
        <f>IF(E259&lt;0,E259,0)</f>
        <v>0</v>
      </c>
      <c r="S259" s="42" t="str">
        <f t="shared" si="15"/>
        <v>2.30.00</v>
      </c>
      <c r="T259" s="42" t="str">
        <f t="shared" si="16"/>
        <v>10.30.00</v>
      </c>
      <c r="U259" s="42" t="str">
        <f t="shared" si="17"/>
        <v>12-gen-2021</v>
      </c>
      <c r="V259" s="42">
        <f>MONTH(U259)</f>
        <v>1</v>
      </c>
      <c r="W259" s="42">
        <f>YEAR(U259)</f>
        <v>2021</v>
      </c>
      <c r="X259" s="42">
        <f>DAY(U259)</f>
        <v>12</v>
      </c>
      <c r="Y259" s="25">
        <f>Y258+E259</f>
        <v>1589.8</v>
      </c>
      <c r="AV259" s="42"/>
      <c r="AW259" s="42"/>
      <c r="AX259" s="42"/>
      <c r="AY259" s="42"/>
    </row>
    <row r="260" spans="1:51" s="2" customFormat="1">
      <c r="A260" s="42" t="s">
        <v>702</v>
      </c>
      <c r="B260" s="42" t="s">
        <v>703</v>
      </c>
      <c r="C260" s="42" t="s">
        <v>54</v>
      </c>
      <c r="D260" s="42">
        <v>53</v>
      </c>
      <c r="E260" s="38">
        <v>10</v>
      </c>
      <c r="F260" s="4">
        <v>7.1599999999999997E-2</v>
      </c>
      <c r="G260" s="42">
        <v>0</v>
      </c>
      <c r="H260" s="25">
        <v>10.9</v>
      </c>
      <c r="I260" s="25">
        <v>0</v>
      </c>
      <c r="J260" s="3">
        <v>10000</v>
      </c>
      <c r="K260" s="7">
        <f>+IF(AND(E260&gt;=0,E259&gt;=0),K259+1,IF(AND(E260&lt;0,E259&lt;0),K259-1,IF(AND(E260&gt;=0,E259&lt;0),1,-1)))</f>
        <v>5</v>
      </c>
      <c r="L260" s="6">
        <f>+IF(AND(E260&gt;=0,E259&gt;=0),L259+E260,IF(AND(E260&lt;0,E259&lt;0),L259+E260,E260))</f>
        <v>47.5</v>
      </c>
      <c r="M260" s="42">
        <v>364</v>
      </c>
      <c r="N260" s="9">
        <f>+IF(E260&gt;0,1,0)</f>
        <v>1</v>
      </c>
      <c r="O260" s="9">
        <f>+IF(E260&lt;0,-1,0)</f>
        <v>0</v>
      </c>
      <c r="P260" s="9">
        <f>+IF(E260=0,1,0)</f>
        <v>0</v>
      </c>
      <c r="Q260" s="8">
        <f>IF(E260&gt;=0,E260,0)</f>
        <v>10</v>
      </c>
      <c r="R260" s="8">
        <f>IF(E260&lt;0,E260,0)</f>
        <v>0</v>
      </c>
      <c r="S260" s="42" t="str">
        <f t="shared" si="15"/>
        <v>19.30.00</v>
      </c>
      <c r="T260" s="42" t="str">
        <f t="shared" si="16"/>
        <v>8.45.00</v>
      </c>
      <c r="U260" s="42" t="str">
        <f t="shared" si="17"/>
        <v>13-gen-2021</v>
      </c>
      <c r="V260" s="42">
        <f>MONTH(U260)</f>
        <v>1</v>
      </c>
      <c r="W260" s="42">
        <f>YEAR(U260)</f>
        <v>2021</v>
      </c>
      <c r="X260" s="42">
        <f>DAY(U260)</f>
        <v>13</v>
      </c>
      <c r="Y260" s="25">
        <f>Y259+E260</f>
        <v>1599.8</v>
      </c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</row>
    <row r="261" spans="1:51" s="2" customFormat="1">
      <c r="A261" s="42" t="s">
        <v>734</v>
      </c>
      <c r="B261" s="42" t="s">
        <v>735</v>
      </c>
      <c r="C261" s="42" t="s">
        <v>54</v>
      </c>
      <c r="D261" s="42">
        <v>11</v>
      </c>
      <c r="E261" s="36">
        <v>20</v>
      </c>
      <c r="F261" s="4">
        <v>3.8699999999999998E-2</v>
      </c>
      <c r="G261" s="42">
        <v>0</v>
      </c>
      <c r="H261" s="25">
        <v>0</v>
      </c>
      <c r="I261" s="25">
        <v>0</v>
      </c>
      <c r="J261" s="3">
        <v>10000</v>
      </c>
      <c r="K261" s="7">
        <f>+IF(AND(E261&gt;=0,E260&gt;=0),K260+1,IF(AND(E261&lt;0,E260&lt;0),K260-1,IF(AND(E261&gt;=0,E260&lt;0),1,-1)))</f>
        <v>6</v>
      </c>
      <c r="L261" s="6">
        <f>+IF(AND(E261&gt;=0,E260&gt;=0),L260+E261,IF(AND(E261&lt;0,E260&lt;0),L260+E261,E261))</f>
        <v>67.5</v>
      </c>
      <c r="M261" s="42">
        <v>381</v>
      </c>
      <c r="N261" s="9">
        <f>+IF(E261&gt;0,1,0)</f>
        <v>1</v>
      </c>
      <c r="O261" s="9">
        <f>+IF(E261&lt;0,-1,0)</f>
        <v>0</v>
      </c>
      <c r="P261" s="9">
        <f>+IF(E261=0,1,0)</f>
        <v>0</v>
      </c>
      <c r="Q261" s="8">
        <f>IF(E261&gt;=0,E261,0)</f>
        <v>20</v>
      </c>
      <c r="R261" s="8">
        <f>IF(E261&lt;0,E261,0)</f>
        <v>0</v>
      </c>
      <c r="S261" s="42" t="str">
        <f t="shared" si="15"/>
        <v>15.00.00</v>
      </c>
      <c r="T261" s="42" t="str">
        <f t="shared" si="16"/>
        <v>17.45.00</v>
      </c>
      <c r="U261" s="42" t="str">
        <f t="shared" si="17"/>
        <v>14-gen-2021</v>
      </c>
      <c r="V261" s="42">
        <f>MONTH(U261)</f>
        <v>1</v>
      </c>
      <c r="W261" s="42">
        <f>YEAR(U261)</f>
        <v>2021</v>
      </c>
      <c r="X261" s="42">
        <f>DAY(U261)</f>
        <v>14</v>
      </c>
      <c r="Y261" s="25">
        <f>Y260+E261</f>
        <v>1619.8</v>
      </c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</row>
    <row r="262" spans="1:51" s="2" customFormat="1">
      <c r="A262" s="42" t="s">
        <v>470</v>
      </c>
      <c r="B262" s="42" t="s">
        <v>471</v>
      </c>
      <c r="C262" s="42" t="s">
        <v>53</v>
      </c>
      <c r="D262" s="42">
        <v>19</v>
      </c>
      <c r="E262" s="34">
        <v>10</v>
      </c>
      <c r="F262" s="4">
        <v>3.5000000000000001E-3</v>
      </c>
      <c r="G262" s="42">
        <v>0</v>
      </c>
      <c r="H262" s="25">
        <v>12.25</v>
      </c>
      <c r="I262" s="25">
        <v>-3.1</v>
      </c>
      <c r="J262" s="3">
        <v>10000</v>
      </c>
      <c r="K262" s="7">
        <f>+IF(AND(E262&gt;=0,E261&gt;=0),K261+1,IF(AND(E262&lt;0,E261&lt;0),K261-1,IF(AND(E262&gt;=0,E261&lt;0),1,-1)))</f>
        <v>7</v>
      </c>
      <c r="L262" s="6">
        <f>+IF(AND(E262&gt;=0,E261&gt;=0),L261+E262,IF(AND(E262&lt;0,E261&lt;0),L261+E262,E262))</f>
        <v>77.5</v>
      </c>
      <c r="M262" s="42">
        <v>218</v>
      </c>
      <c r="N262" s="9">
        <f>+IF(E262&gt;0,1,0)</f>
        <v>1</v>
      </c>
      <c r="O262" s="9">
        <f>+IF(E262&lt;0,-1,0)</f>
        <v>0</v>
      </c>
      <c r="P262" s="9">
        <f>+IF(E262=0,1,0)</f>
        <v>0</v>
      </c>
      <c r="Q262" s="8">
        <f>IF(E262&gt;=0,E262,0)</f>
        <v>10</v>
      </c>
      <c r="R262" s="8">
        <f>IF(E262&lt;0,E262,0)</f>
        <v>0</v>
      </c>
      <c r="S262" s="42" t="str">
        <f t="shared" si="15"/>
        <v>2.15.00</v>
      </c>
      <c r="T262" s="42" t="str">
        <f t="shared" si="16"/>
        <v>7.00.00</v>
      </c>
      <c r="U262" s="42" t="str">
        <f t="shared" si="17"/>
        <v>15-gen-2021</v>
      </c>
      <c r="V262" s="42">
        <f>MONTH(U262)</f>
        <v>1</v>
      </c>
      <c r="W262" s="42">
        <f>YEAR(U262)</f>
        <v>2021</v>
      </c>
      <c r="X262" s="42">
        <f>DAY(U262)</f>
        <v>15</v>
      </c>
      <c r="Y262" s="25">
        <f>Y261+E262</f>
        <v>1629.8</v>
      </c>
    </row>
    <row r="263" spans="1:51" s="2" customFormat="1">
      <c r="A263" s="42" t="s">
        <v>586</v>
      </c>
      <c r="B263" s="42" t="s">
        <v>587</v>
      </c>
      <c r="C263" s="42" t="s">
        <v>54</v>
      </c>
      <c r="D263" s="42">
        <v>24</v>
      </c>
      <c r="E263" s="34">
        <v>-20</v>
      </c>
      <c r="F263" s="4">
        <v>-5.4999999999999997E-3</v>
      </c>
      <c r="G263" s="42">
        <v>0</v>
      </c>
      <c r="H263" s="25">
        <v>0</v>
      </c>
      <c r="I263" s="25">
        <v>-20</v>
      </c>
      <c r="J263" s="3">
        <v>10000</v>
      </c>
      <c r="K263" s="7">
        <f>+IF(AND(E263&gt;=0,E262&gt;=0),K262+1,IF(AND(E263&lt;0,E262&lt;0),K262-1,IF(AND(E263&gt;=0,E262&lt;0),1,-1)))</f>
        <v>-1</v>
      </c>
      <c r="L263" s="6">
        <f>+IF(AND(E263&gt;=0,E262&gt;=0),L262+E263,IF(AND(E263&lt;0,E262&lt;0),L262+E263,E263))</f>
        <v>-20</v>
      </c>
      <c r="M263" s="42">
        <v>288</v>
      </c>
      <c r="N263" s="9">
        <f>+IF(E263&gt;0,1,0)</f>
        <v>0</v>
      </c>
      <c r="O263" s="9">
        <f>+IF(E263&lt;0,-1,0)</f>
        <v>-1</v>
      </c>
      <c r="P263" s="9">
        <f>+IF(E263=0,1,0)</f>
        <v>0</v>
      </c>
      <c r="Q263" s="8">
        <f>IF(E263&gt;=0,E263,0)</f>
        <v>0</v>
      </c>
      <c r="R263" s="8">
        <f>IF(E263&lt;0,E263,0)</f>
        <v>-20</v>
      </c>
      <c r="S263" s="42" t="str">
        <f t="shared" ref="S263:S326" si="18">IF(A263="",0,REPLACE(A263,1,SEARCH(" ",A263),""))</f>
        <v>0.15.00</v>
      </c>
      <c r="T263" s="42" t="str">
        <f t="shared" ref="T263:T326" si="19">IF(B263="",0,REPLACE(B263,1,SEARCH(" ",B263),""))</f>
        <v>6.15.00</v>
      </c>
      <c r="U263" s="42" t="str">
        <f t="shared" ref="U263:U326" si="20">IF(A263="","1-1-1900",LEFT(A263,11))</f>
        <v>15-gen-2021</v>
      </c>
      <c r="V263" s="42">
        <f>MONTH(U263)</f>
        <v>1</v>
      </c>
      <c r="W263" s="42">
        <f>YEAR(U263)</f>
        <v>2021</v>
      </c>
      <c r="X263" s="42">
        <f>DAY(U263)</f>
        <v>15</v>
      </c>
      <c r="Y263" s="25">
        <f>Y262+E263</f>
        <v>1609.8</v>
      </c>
    </row>
    <row r="264" spans="1:51" s="2" customFormat="1">
      <c r="A264" s="42" t="s">
        <v>732</v>
      </c>
      <c r="B264" s="42" t="s">
        <v>733</v>
      </c>
      <c r="C264" s="42" t="s">
        <v>54</v>
      </c>
      <c r="D264" s="42">
        <v>4</v>
      </c>
      <c r="E264" s="38">
        <v>10</v>
      </c>
      <c r="F264" s="4">
        <v>2.0400000000000001E-2</v>
      </c>
      <c r="G264" s="42">
        <v>0</v>
      </c>
      <c r="H264" s="25">
        <v>0</v>
      </c>
      <c r="I264" s="25">
        <v>0</v>
      </c>
      <c r="J264" s="3">
        <v>10000</v>
      </c>
      <c r="K264" s="7">
        <f>+IF(AND(E264&gt;=0,E263&gt;=0),K263+1,IF(AND(E264&lt;0,E263&lt;0),K263-1,IF(AND(E264&gt;=0,E263&lt;0),1,-1)))</f>
        <v>1</v>
      </c>
      <c r="L264" s="6">
        <f>+IF(AND(E264&gt;=0,E263&gt;=0),L263+E264,IF(AND(E264&lt;0,E263&lt;0),L263+E264,E264))</f>
        <v>10</v>
      </c>
      <c r="M264" s="42">
        <v>380</v>
      </c>
      <c r="N264" s="9">
        <f>+IF(E264&gt;0,1,0)</f>
        <v>1</v>
      </c>
      <c r="O264" s="9">
        <f>+IF(E264&lt;0,-1,0)</f>
        <v>0</v>
      </c>
      <c r="P264" s="9">
        <f>+IF(E264=0,1,0)</f>
        <v>0</v>
      </c>
      <c r="Q264" s="8">
        <f>IF(E264&gt;=0,E264,0)</f>
        <v>10</v>
      </c>
      <c r="R264" s="8">
        <f>IF(E264&lt;0,E264,0)</f>
        <v>0</v>
      </c>
      <c r="S264" s="42" t="str">
        <f t="shared" si="18"/>
        <v>13.15.00</v>
      </c>
      <c r="T264" s="42" t="str">
        <f t="shared" si="19"/>
        <v>14.15.00</v>
      </c>
      <c r="U264" s="42" t="str">
        <f t="shared" si="20"/>
        <v>18-gen-2021</v>
      </c>
      <c r="V264" s="42">
        <f>MONTH(U264)</f>
        <v>1</v>
      </c>
      <c r="W264" s="42">
        <f>YEAR(U264)</f>
        <v>2021</v>
      </c>
      <c r="X264" s="42">
        <f>DAY(U264)</f>
        <v>18</v>
      </c>
      <c r="Y264" s="25">
        <f>Y263+E264</f>
        <v>1619.8</v>
      </c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</row>
    <row r="265" spans="1:51" s="2" customFormat="1">
      <c r="A265" s="42" t="s">
        <v>255</v>
      </c>
      <c r="B265" s="42" t="s">
        <v>256</v>
      </c>
      <c r="C265" s="42" t="s">
        <v>54</v>
      </c>
      <c r="D265" s="42">
        <v>53</v>
      </c>
      <c r="E265" s="36">
        <v>10</v>
      </c>
      <c r="F265" s="4">
        <v>5.4000000000000003E-3</v>
      </c>
      <c r="G265" s="42">
        <v>0</v>
      </c>
      <c r="H265" s="25">
        <v>10.9</v>
      </c>
      <c r="I265" s="25">
        <v>-4.7</v>
      </c>
      <c r="J265" s="3">
        <v>10000</v>
      </c>
      <c r="K265" s="7">
        <f>+IF(AND(E265&gt;=0,E264&gt;=0),K264+1,IF(AND(E265&lt;0,E264&lt;0),K264-1,IF(AND(E265&gt;=0,E264&lt;0),1,-1)))</f>
        <v>2</v>
      </c>
      <c r="L265" s="6">
        <f>+IF(AND(E265&gt;=0,E264&gt;=0),L264+E265,IF(AND(E265&lt;0,E264&lt;0),L264+E265,E265))</f>
        <v>20</v>
      </c>
      <c r="M265" s="42">
        <v>103</v>
      </c>
      <c r="N265" s="9">
        <f>+IF(E265&gt;0,1,0)</f>
        <v>1</v>
      </c>
      <c r="O265" s="9">
        <f>+IF(E265&lt;0,-1,0)</f>
        <v>0</v>
      </c>
      <c r="P265" s="9">
        <f>+IF(E265=0,1,0)</f>
        <v>0</v>
      </c>
      <c r="Q265" s="8">
        <f>IF(E265&gt;=0,E265,0)</f>
        <v>10</v>
      </c>
      <c r="R265" s="8">
        <f>IF(E265&lt;0,E265,0)</f>
        <v>0</v>
      </c>
      <c r="S265" s="42" t="str">
        <f t="shared" si="18"/>
        <v>13.45.00</v>
      </c>
      <c r="T265" s="42" t="str">
        <f t="shared" si="19"/>
        <v>4.00.00</v>
      </c>
      <c r="U265" s="42" t="str">
        <f t="shared" si="20"/>
        <v>19-gen-2021</v>
      </c>
      <c r="V265" s="42">
        <f>MONTH(U265)</f>
        <v>1</v>
      </c>
      <c r="W265" s="42">
        <f>YEAR(U265)</f>
        <v>2021</v>
      </c>
      <c r="X265" s="42">
        <f>DAY(U265)</f>
        <v>19</v>
      </c>
      <c r="Y265" s="25">
        <f>Y264+E265</f>
        <v>1629.8</v>
      </c>
    </row>
    <row r="266" spans="1:51" s="2" customFormat="1">
      <c r="A266" s="42" t="s">
        <v>700</v>
      </c>
      <c r="B266" s="42" t="s">
        <v>701</v>
      </c>
      <c r="C266" s="42" t="s">
        <v>54</v>
      </c>
      <c r="D266" s="42">
        <v>38</v>
      </c>
      <c r="E266" s="38">
        <v>10</v>
      </c>
      <c r="F266" s="4">
        <v>6.5799999999999997E-2</v>
      </c>
      <c r="G266" s="42">
        <v>0</v>
      </c>
      <c r="H266" s="25">
        <v>14.2</v>
      </c>
      <c r="I266" s="25">
        <v>-1.4</v>
      </c>
      <c r="J266" s="3">
        <v>10000</v>
      </c>
      <c r="K266" s="7">
        <f>+IF(AND(E266&gt;=0,E265&gt;=0),K265+1,IF(AND(E266&lt;0,E265&lt;0),K265-1,IF(AND(E266&gt;=0,E265&lt;0),1,-1)))</f>
        <v>3</v>
      </c>
      <c r="L266" s="6">
        <f>+IF(AND(E266&gt;=0,E265&gt;=0),L265+E266,IF(AND(E266&lt;0,E265&lt;0),L265+E266,E266))</f>
        <v>30</v>
      </c>
      <c r="M266" s="42">
        <v>363</v>
      </c>
      <c r="N266" s="9">
        <f>+IF(E266&gt;0,1,0)</f>
        <v>1</v>
      </c>
      <c r="O266" s="9">
        <f>+IF(E266&lt;0,-1,0)</f>
        <v>0</v>
      </c>
      <c r="P266" s="9">
        <f>+IF(E266=0,1,0)</f>
        <v>0</v>
      </c>
      <c r="Q266" s="8">
        <f>IF(E266&gt;=0,E266,0)</f>
        <v>10</v>
      </c>
      <c r="R266" s="8">
        <f>IF(E266&lt;0,E266,0)</f>
        <v>0</v>
      </c>
      <c r="S266" s="42" t="str">
        <f t="shared" si="18"/>
        <v>0.45.00</v>
      </c>
      <c r="T266" s="42" t="str">
        <f t="shared" si="19"/>
        <v>10.15.00</v>
      </c>
      <c r="U266" s="42" t="str">
        <f t="shared" si="20"/>
        <v>19-gen-2021</v>
      </c>
      <c r="V266" s="42">
        <f>MONTH(U266)</f>
        <v>1</v>
      </c>
      <c r="W266" s="42">
        <f>YEAR(U266)</f>
        <v>2021</v>
      </c>
      <c r="X266" s="42">
        <f>DAY(U266)</f>
        <v>19</v>
      </c>
      <c r="Y266" s="25">
        <f>Y265+E266</f>
        <v>1639.8</v>
      </c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</row>
    <row r="267" spans="1:51" s="2" customFormat="1">
      <c r="A267" s="42" t="s">
        <v>253</v>
      </c>
      <c r="B267" s="42" t="s">
        <v>254</v>
      </c>
      <c r="C267" s="42" t="s">
        <v>54</v>
      </c>
      <c r="D267" s="42">
        <v>103</v>
      </c>
      <c r="E267" s="36">
        <v>-15</v>
      </c>
      <c r="F267" s="4">
        <v>-8.0000000000000002E-3</v>
      </c>
      <c r="G267" s="42">
        <v>0</v>
      </c>
      <c r="H267" s="25">
        <v>3.7</v>
      </c>
      <c r="I267" s="25">
        <v>-15</v>
      </c>
      <c r="J267" s="3">
        <v>10000</v>
      </c>
      <c r="K267" s="7">
        <f>+IF(AND(E267&gt;=0,E266&gt;=0),K266+1,IF(AND(E267&lt;0,E266&lt;0),K266-1,IF(AND(E267&gt;=0,E266&lt;0),1,-1)))</f>
        <v>-1</v>
      </c>
      <c r="L267" s="6">
        <f>+IF(AND(E267&gt;=0,E266&gt;=0),L266+E267,IF(AND(E267&lt;0,E266&lt;0),L266+E267,E267))</f>
        <v>-15</v>
      </c>
      <c r="M267" s="42">
        <v>102</v>
      </c>
      <c r="N267" s="9">
        <f>+IF(E267&gt;0,1,0)</f>
        <v>0</v>
      </c>
      <c r="O267" s="9">
        <f>+IF(E267&lt;0,-1,0)</f>
        <v>-1</v>
      </c>
      <c r="P267" s="9">
        <f>+IF(E267=0,1,0)</f>
        <v>0</v>
      </c>
      <c r="Q267" s="8">
        <f>IF(E267&gt;=0,E267,0)</f>
        <v>0</v>
      </c>
      <c r="R267" s="8">
        <f>IF(E267&lt;0,E267,0)</f>
        <v>-15</v>
      </c>
      <c r="S267" s="42" t="str">
        <f t="shared" si="18"/>
        <v>8.45.00</v>
      </c>
      <c r="T267" s="42" t="str">
        <f t="shared" si="19"/>
        <v>11.30.00</v>
      </c>
      <c r="U267" s="42" t="str">
        <f t="shared" si="20"/>
        <v>21-gen-2021</v>
      </c>
      <c r="V267" s="42">
        <f>MONTH(U267)</f>
        <v>1</v>
      </c>
      <c r="W267" s="42">
        <f>YEAR(U267)</f>
        <v>2021</v>
      </c>
      <c r="X267" s="42">
        <f>DAY(U267)</f>
        <v>21</v>
      </c>
      <c r="Y267" s="25">
        <f>Y266+E267</f>
        <v>1624.8</v>
      </c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</row>
    <row r="268" spans="1:51" s="2" customFormat="1">
      <c r="A268" s="42" t="s">
        <v>468</v>
      </c>
      <c r="B268" s="42" t="s">
        <v>469</v>
      </c>
      <c r="C268" s="42" t="s">
        <v>53</v>
      </c>
      <c r="D268" s="42">
        <v>66</v>
      </c>
      <c r="E268" s="34">
        <v>15</v>
      </c>
      <c r="F268" s="4">
        <v>5.4000000000000003E-3</v>
      </c>
      <c r="G268" s="42">
        <v>0</v>
      </c>
      <c r="H268" s="25">
        <v>15.65</v>
      </c>
      <c r="I268" s="25">
        <v>-5</v>
      </c>
      <c r="J268" s="3">
        <v>10000</v>
      </c>
      <c r="K268" s="7">
        <f>+IF(AND(E268&gt;=0,E267&gt;=0),K267+1,IF(AND(E268&lt;0,E267&lt;0),K267-1,IF(AND(E268&gt;=0,E267&lt;0),1,-1)))</f>
        <v>1</v>
      </c>
      <c r="L268" s="6">
        <f>+IF(AND(E268&gt;=0,E267&gt;=0),L267+E268,IF(AND(E268&lt;0,E267&lt;0),L267+E268,E268))</f>
        <v>15</v>
      </c>
      <c r="M268" s="42">
        <v>217</v>
      </c>
      <c r="N268" s="9">
        <f>+IF(E268&gt;0,1,0)</f>
        <v>1</v>
      </c>
      <c r="O268" s="9">
        <f>+IF(E268&lt;0,-1,0)</f>
        <v>0</v>
      </c>
      <c r="P268" s="9">
        <f>+IF(E268=0,1,0)</f>
        <v>0</v>
      </c>
      <c r="Q268" s="8">
        <f>IF(E268&gt;=0,E268,0)</f>
        <v>15</v>
      </c>
      <c r="R268" s="8">
        <f>IF(E268&lt;0,E268,0)</f>
        <v>0</v>
      </c>
      <c r="S268" s="42" t="str">
        <f t="shared" si="18"/>
        <v>16.00.00</v>
      </c>
      <c r="T268" s="42" t="str">
        <f t="shared" si="19"/>
        <v>8.30.00</v>
      </c>
      <c r="U268" s="42" t="str">
        <f t="shared" si="20"/>
        <v>21-gen-2021</v>
      </c>
      <c r="V268" s="42">
        <f>MONTH(U268)</f>
        <v>1</v>
      </c>
      <c r="W268" s="42">
        <f>YEAR(U268)</f>
        <v>2021</v>
      </c>
      <c r="X268" s="42">
        <f>DAY(U268)</f>
        <v>21</v>
      </c>
      <c r="Y268" s="25">
        <f>Y267+E268</f>
        <v>1639.8</v>
      </c>
    </row>
    <row r="269" spans="1:51" s="2" customFormat="1">
      <c r="A269" s="42" t="s">
        <v>584</v>
      </c>
      <c r="B269" s="42" t="s">
        <v>585</v>
      </c>
      <c r="C269" s="42" t="s">
        <v>54</v>
      </c>
      <c r="D269" s="42">
        <v>4</v>
      </c>
      <c r="E269" s="38">
        <v>10</v>
      </c>
      <c r="F269" s="4">
        <v>2.7000000000000001E-3</v>
      </c>
      <c r="G269" s="42">
        <v>0</v>
      </c>
      <c r="H269" s="25">
        <v>10</v>
      </c>
      <c r="I269" s="25">
        <v>0</v>
      </c>
      <c r="J269" s="3">
        <v>10000</v>
      </c>
      <c r="K269" s="7">
        <f>+IF(AND(E269&gt;=0,E268&gt;=0),K268+1,IF(AND(E269&lt;0,E268&lt;0),K268-1,IF(AND(E269&gt;=0,E268&lt;0),1,-1)))</f>
        <v>2</v>
      </c>
      <c r="L269" s="6">
        <f>+IF(AND(E269&gt;=0,E268&gt;=0),L268+E269,IF(AND(E269&lt;0,E268&lt;0),L268+E269,E269))</f>
        <v>25</v>
      </c>
      <c r="M269" s="42">
        <v>287</v>
      </c>
      <c r="N269" s="9">
        <f>+IF(E269&gt;0,1,0)</f>
        <v>1</v>
      </c>
      <c r="O269" s="9">
        <f>+IF(E269&lt;0,-1,0)</f>
        <v>0</v>
      </c>
      <c r="P269" s="9">
        <f>+IF(E269=0,1,0)</f>
        <v>0</v>
      </c>
      <c r="Q269" s="8">
        <f>IF(E269&gt;=0,E269,0)</f>
        <v>10</v>
      </c>
      <c r="R269" s="8">
        <f>IF(E269&lt;0,E269,0)</f>
        <v>0</v>
      </c>
      <c r="S269" s="42" t="str">
        <f t="shared" si="18"/>
        <v>8.15.00</v>
      </c>
      <c r="T269" s="42" t="str">
        <f t="shared" si="19"/>
        <v>9.15.00</v>
      </c>
      <c r="U269" s="42" t="str">
        <f t="shared" si="20"/>
        <v>21-gen-2021</v>
      </c>
      <c r="V269" s="42">
        <f>MONTH(U269)</f>
        <v>1</v>
      </c>
      <c r="W269" s="42">
        <f>YEAR(U269)</f>
        <v>2021</v>
      </c>
      <c r="X269" s="42">
        <f>DAY(U269)</f>
        <v>21</v>
      </c>
      <c r="Y269" s="25">
        <f>Y268+E269</f>
        <v>1649.8</v>
      </c>
    </row>
    <row r="270" spans="1:51" s="2" customFormat="1">
      <c r="A270" s="42" t="s">
        <v>121</v>
      </c>
      <c r="B270" s="42" t="s">
        <v>122</v>
      </c>
      <c r="C270" s="42" t="s">
        <v>53</v>
      </c>
      <c r="D270" s="42">
        <v>96</v>
      </c>
      <c r="E270" s="58">
        <v>10</v>
      </c>
      <c r="F270" s="4">
        <v>2.5999999999999999E-3</v>
      </c>
      <c r="G270" s="4">
        <v>0</v>
      </c>
      <c r="H270" s="60">
        <v>16.170000000000002</v>
      </c>
      <c r="I270" s="59">
        <v>-18.78</v>
      </c>
      <c r="J270" s="3">
        <v>10000</v>
      </c>
      <c r="K270" s="7">
        <f>+IF(AND(E270&gt;=0,E269&gt;=0),K269+1,IF(AND(E270&lt;0,E269&lt;0),K269-1,IF(AND(E270&gt;=0,E269&lt;0),1,-1)))</f>
        <v>3</v>
      </c>
      <c r="L270" s="6">
        <f>+IF(AND(E270&gt;=0,E269&gt;=0),L269+E270,IF(AND(E270&lt;0,E269&lt;0),L269+E270,E270))</f>
        <v>35</v>
      </c>
      <c r="M270" s="42">
        <v>33</v>
      </c>
      <c r="N270" s="9">
        <f>+IF(E270&gt;0,1,0)</f>
        <v>1</v>
      </c>
      <c r="O270" s="9">
        <f>+IF(E270&lt;0,-1,0)</f>
        <v>0</v>
      </c>
      <c r="P270" s="9">
        <f>+IF(E270=0,1,0)</f>
        <v>0</v>
      </c>
      <c r="Q270" s="8">
        <f>IF(E270&gt;=0,E270,0)</f>
        <v>10</v>
      </c>
      <c r="R270" s="8">
        <f>IF(E270&lt;0,E270,0)</f>
        <v>0</v>
      </c>
      <c r="S270" s="42" t="str">
        <f t="shared" si="18"/>
        <v>16.00.00</v>
      </c>
      <c r="T270" s="42" t="str">
        <f t="shared" si="19"/>
        <v>17.00.00</v>
      </c>
      <c r="U270" s="42" t="str">
        <f t="shared" si="20"/>
        <v>22-gen-2021</v>
      </c>
      <c r="V270" s="42">
        <f>MONTH(U270)</f>
        <v>1</v>
      </c>
      <c r="W270" s="42">
        <f>YEAR(U270)</f>
        <v>2021</v>
      </c>
      <c r="X270" s="42">
        <f>DAY(U270)</f>
        <v>22</v>
      </c>
      <c r="Y270" s="25">
        <f>Y269+E270</f>
        <v>1659.8</v>
      </c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</row>
    <row r="271" spans="1:51" s="2" customFormat="1">
      <c r="A271" s="42" t="s">
        <v>466</v>
      </c>
      <c r="B271" s="42" t="s">
        <v>467</v>
      </c>
      <c r="C271" s="42" t="s">
        <v>53</v>
      </c>
      <c r="D271" s="42">
        <v>8</v>
      </c>
      <c r="E271" s="36">
        <v>10</v>
      </c>
      <c r="F271" s="4">
        <v>3.5999999999999999E-3</v>
      </c>
      <c r="G271" s="42">
        <v>0</v>
      </c>
      <c r="H271" s="25">
        <v>13.35</v>
      </c>
      <c r="I271" s="25">
        <v>-0.9</v>
      </c>
      <c r="J271" s="3">
        <v>10000</v>
      </c>
      <c r="K271" s="7">
        <f>+IF(AND(E271&gt;=0,E270&gt;=0),K270+1,IF(AND(E271&lt;0,E270&lt;0),K270-1,IF(AND(E271&gt;=0,E270&lt;0),1,-1)))</f>
        <v>4</v>
      </c>
      <c r="L271" s="6">
        <f>+IF(AND(E271&gt;=0,E270&gt;=0),L270+E271,IF(AND(E271&lt;0,E270&lt;0),L270+E271,E271))</f>
        <v>45</v>
      </c>
      <c r="M271" s="42">
        <v>216</v>
      </c>
      <c r="N271" s="9">
        <f>+IF(E271&gt;0,1,0)</f>
        <v>1</v>
      </c>
      <c r="O271" s="9">
        <f>+IF(E271&lt;0,-1,0)</f>
        <v>0</v>
      </c>
      <c r="P271" s="9">
        <f>+IF(E271=0,1,0)</f>
        <v>0</v>
      </c>
      <c r="Q271" s="8">
        <f>IF(E271&gt;=0,E271,0)</f>
        <v>10</v>
      </c>
      <c r="R271" s="8">
        <f>IF(E271&lt;0,E271,0)</f>
        <v>0</v>
      </c>
      <c r="S271" s="42" t="str">
        <f t="shared" si="18"/>
        <v>9.15.00</v>
      </c>
      <c r="T271" s="42" t="str">
        <f t="shared" si="19"/>
        <v>11.15.00</v>
      </c>
      <c r="U271" s="42" t="str">
        <f t="shared" si="20"/>
        <v>25-gen-2021</v>
      </c>
      <c r="V271" s="42">
        <f>MONTH(U271)</f>
        <v>1</v>
      </c>
      <c r="W271" s="42">
        <f>YEAR(U271)</f>
        <v>2021</v>
      </c>
      <c r="X271" s="42">
        <f>DAY(U271)</f>
        <v>25</v>
      </c>
      <c r="Y271" s="25">
        <f>Y270+E271</f>
        <v>1669.8</v>
      </c>
    </row>
    <row r="272" spans="1:51" s="2" customFormat="1">
      <c r="A272" s="42" t="s">
        <v>251</v>
      </c>
      <c r="B272" s="42" t="s">
        <v>252</v>
      </c>
      <c r="C272" s="42" t="s">
        <v>54</v>
      </c>
      <c r="D272" s="42">
        <v>118</v>
      </c>
      <c r="E272" s="34">
        <v>-15</v>
      </c>
      <c r="F272" s="4">
        <v>-8.0999999999999996E-3</v>
      </c>
      <c r="G272" s="42">
        <v>0</v>
      </c>
      <c r="H272" s="25">
        <v>3.3</v>
      </c>
      <c r="I272" s="25">
        <v>-15</v>
      </c>
      <c r="J272" s="3">
        <v>10000</v>
      </c>
      <c r="K272" s="7">
        <f>+IF(AND(E272&gt;=0,E271&gt;=0),K271+1,IF(AND(E272&lt;0,E271&lt;0),K271-1,IF(AND(E272&gt;=0,E271&lt;0),1,-1)))</f>
        <v>-1</v>
      </c>
      <c r="L272" s="6">
        <f>+IF(AND(E272&gt;=0,E271&gt;=0),L271+E272,IF(AND(E272&lt;0,E271&lt;0),L271+E272,E272))</f>
        <v>-15</v>
      </c>
      <c r="M272" s="42">
        <v>101</v>
      </c>
      <c r="N272" s="9">
        <f>+IF(E272&gt;0,1,0)</f>
        <v>0</v>
      </c>
      <c r="O272" s="9">
        <f>+IF(E272&lt;0,-1,0)</f>
        <v>-1</v>
      </c>
      <c r="P272" s="9">
        <f>+IF(E272=0,1,0)</f>
        <v>0</v>
      </c>
      <c r="Q272" s="8">
        <f>IF(E272&gt;=0,E272,0)</f>
        <v>0</v>
      </c>
      <c r="R272" s="8">
        <f>IF(E272&lt;0,E272,0)</f>
        <v>-15</v>
      </c>
      <c r="S272" s="42" t="str">
        <f t="shared" si="18"/>
        <v>6.00.00</v>
      </c>
      <c r="T272" s="42" t="str">
        <f t="shared" si="19"/>
        <v>12.30.00</v>
      </c>
      <c r="U272" s="42" t="str">
        <f t="shared" si="20"/>
        <v>26-gen-2021</v>
      </c>
      <c r="V272" s="42">
        <f>MONTH(U272)</f>
        <v>1</v>
      </c>
      <c r="W272" s="42">
        <f>YEAR(U272)</f>
        <v>2021</v>
      </c>
      <c r="X272" s="42">
        <f>DAY(U272)</f>
        <v>26</v>
      </c>
      <c r="Y272" s="25">
        <f>Y271+E272</f>
        <v>1654.8</v>
      </c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</row>
    <row r="273" spans="1:51" s="2" customFormat="1">
      <c r="A273" s="42" t="s">
        <v>464</v>
      </c>
      <c r="B273" s="42" t="s">
        <v>465</v>
      </c>
      <c r="C273" s="42" t="s">
        <v>53</v>
      </c>
      <c r="D273" s="42">
        <v>25</v>
      </c>
      <c r="E273" s="38">
        <v>15</v>
      </c>
      <c r="F273" s="4">
        <v>5.4999999999999997E-3</v>
      </c>
      <c r="G273" s="42">
        <v>0</v>
      </c>
      <c r="H273" s="25">
        <v>16.45</v>
      </c>
      <c r="I273" s="25">
        <v>-0.95</v>
      </c>
      <c r="J273" s="3">
        <v>10000</v>
      </c>
      <c r="K273" s="7">
        <f>+IF(AND(E273&gt;=0,E272&gt;=0),K272+1,IF(AND(E273&lt;0,E272&lt;0),K272-1,IF(AND(E273&gt;=0,E272&lt;0),1,-1)))</f>
        <v>1</v>
      </c>
      <c r="L273" s="6">
        <f>+IF(AND(E273&gt;=0,E272&gt;=0),L272+E273,IF(AND(E273&lt;0,E272&lt;0),L272+E273,E273))</f>
        <v>15</v>
      </c>
      <c r="M273" s="42">
        <v>215</v>
      </c>
      <c r="N273" s="9">
        <f>+IF(E273&gt;0,1,0)</f>
        <v>1</v>
      </c>
      <c r="O273" s="9">
        <f>+IF(E273&lt;0,-1,0)</f>
        <v>0</v>
      </c>
      <c r="P273" s="9">
        <f>+IF(E273=0,1,0)</f>
        <v>0</v>
      </c>
      <c r="Q273" s="8">
        <f>IF(E273&gt;=0,E273,0)</f>
        <v>15</v>
      </c>
      <c r="R273" s="8">
        <f>IF(E273&lt;0,E273,0)</f>
        <v>0</v>
      </c>
      <c r="S273" s="42" t="str">
        <f t="shared" si="18"/>
        <v>1.45.00</v>
      </c>
      <c r="T273" s="42" t="str">
        <f t="shared" si="19"/>
        <v>8.00.00</v>
      </c>
      <c r="U273" s="42" t="str">
        <f t="shared" si="20"/>
        <v>26-gen-2021</v>
      </c>
      <c r="V273" s="42">
        <f>MONTH(U273)</f>
        <v>1</v>
      </c>
      <c r="W273" s="42">
        <f>YEAR(U273)</f>
        <v>2021</v>
      </c>
      <c r="X273" s="42">
        <f>DAY(U273)</f>
        <v>26</v>
      </c>
      <c r="Y273" s="25">
        <f>Y272+E273</f>
        <v>1669.8</v>
      </c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</row>
    <row r="274" spans="1:51" s="2" customFormat="1">
      <c r="A274" s="42" t="s">
        <v>198</v>
      </c>
      <c r="B274" s="42" t="s">
        <v>199</v>
      </c>
      <c r="C274" s="42" t="s">
        <v>53</v>
      </c>
      <c r="D274" s="42">
        <v>2</v>
      </c>
      <c r="E274" s="34">
        <v>10</v>
      </c>
      <c r="F274" s="4">
        <v>1.6000000000000001E-3</v>
      </c>
      <c r="G274" s="42">
        <v>0</v>
      </c>
      <c r="H274" s="25">
        <v>24.1</v>
      </c>
      <c r="I274" s="25">
        <v>0</v>
      </c>
      <c r="J274" s="3">
        <v>10000</v>
      </c>
      <c r="K274" s="7">
        <f>+IF(AND(E274&gt;=0,E273&gt;=0),K273+1,IF(AND(E274&lt;0,E273&lt;0),K273-1,IF(AND(E274&gt;=0,E273&lt;0),1,-1)))</f>
        <v>2</v>
      </c>
      <c r="L274" s="6">
        <f>+IF(AND(E274&gt;=0,E273&gt;=0),L273+E274,IF(AND(E274&lt;0,E273&lt;0),L273+E274,E274))</f>
        <v>25</v>
      </c>
      <c r="M274" s="42">
        <v>73</v>
      </c>
      <c r="N274" s="9">
        <f>+IF(E274&gt;0,1,0)</f>
        <v>1</v>
      </c>
      <c r="O274" s="9">
        <f>+IF(E274&lt;0,-1,0)</f>
        <v>0</v>
      </c>
      <c r="P274" s="9">
        <f>+IF(E274=0,1,0)</f>
        <v>0</v>
      </c>
      <c r="Q274" s="8">
        <f>IF(E274&gt;=0,E274,0)</f>
        <v>10</v>
      </c>
      <c r="R274" s="8">
        <f>IF(E274&lt;0,E274,0)</f>
        <v>0</v>
      </c>
      <c r="S274" s="42" t="str">
        <f t="shared" si="18"/>
        <v>20.30.00</v>
      </c>
      <c r="T274" s="42" t="str">
        <f t="shared" si="19"/>
        <v>21.00.00</v>
      </c>
      <c r="U274" s="42" t="str">
        <f t="shared" si="20"/>
        <v>27-gen-2021</v>
      </c>
      <c r="V274" s="42">
        <f>MONTH(U274)</f>
        <v>1</v>
      </c>
      <c r="W274" s="42">
        <f>YEAR(U274)</f>
        <v>2021</v>
      </c>
      <c r="X274" s="42">
        <f>DAY(U274)</f>
        <v>27</v>
      </c>
      <c r="Y274" s="25">
        <f>Y273+E274</f>
        <v>1679.8</v>
      </c>
    </row>
    <row r="275" spans="1:51" s="2" customFormat="1">
      <c r="A275" s="42" t="s">
        <v>324</v>
      </c>
      <c r="B275" s="42" t="s">
        <v>325</v>
      </c>
      <c r="C275" s="42" t="s">
        <v>53</v>
      </c>
      <c r="D275" s="42">
        <v>4</v>
      </c>
      <c r="E275" s="34">
        <v>15</v>
      </c>
      <c r="F275" s="4">
        <v>4.5999999999999999E-3</v>
      </c>
      <c r="G275" s="42">
        <v>0</v>
      </c>
      <c r="H275" s="25">
        <v>34.1</v>
      </c>
      <c r="I275" s="25">
        <v>0</v>
      </c>
      <c r="J275" s="3">
        <v>10000</v>
      </c>
      <c r="K275" s="7">
        <f>+IF(AND(E275&gt;=0,E274&gt;=0),K274+1,IF(AND(E275&lt;0,E274&lt;0),K274-1,IF(AND(E275&gt;=0,E274&lt;0),1,-1)))</f>
        <v>3</v>
      </c>
      <c r="L275" s="6">
        <f>+IF(AND(E275&gt;=0,E274&gt;=0),L274+E275,IF(AND(E275&lt;0,E274&lt;0),L274+E275,E275))</f>
        <v>40</v>
      </c>
      <c r="M275" s="42">
        <v>138</v>
      </c>
      <c r="N275" s="9">
        <f>+IF(E275&gt;0,1,0)</f>
        <v>1</v>
      </c>
      <c r="O275" s="9">
        <f>+IF(E275&lt;0,-1,0)</f>
        <v>0</v>
      </c>
      <c r="P275" s="9">
        <f>+IF(E275=0,1,0)</f>
        <v>0</v>
      </c>
      <c r="Q275" s="8">
        <f>IF(E275&gt;=0,E275,0)</f>
        <v>15</v>
      </c>
      <c r="R275" s="8">
        <f>IF(E275&lt;0,E275,0)</f>
        <v>0</v>
      </c>
      <c r="S275" s="42" t="str">
        <f t="shared" si="18"/>
        <v>21.30.00</v>
      </c>
      <c r="T275" s="42" t="str">
        <f t="shared" si="19"/>
        <v>22.30.00</v>
      </c>
      <c r="U275" s="42" t="str">
        <f t="shared" si="20"/>
        <v>27-gen-2021</v>
      </c>
      <c r="V275" s="42">
        <f>MONTH(U275)</f>
        <v>1</v>
      </c>
      <c r="W275" s="42">
        <f>YEAR(U275)</f>
        <v>2021</v>
      </c>
      <c r="X275" s="42">
        <f>DAY(U275)</f>
        <v>27</v>
      </c>
      <c r="Y275" s="25">
        <f>Y274+E275</f>
        <v>1694.8</v>
      </c>
      <c r="AV275" s="42"/>
      <c r="AW275" s="42"/>
      <c r="AX275" s="42"/>
      <c r="AY275" s="42"/>
    </row>
    <row r="276" spans="1:51" s="2" customFormat="1">
      <c r="A276" s="42" t="s">
        <v>462</v>
      </c>
      <c r="B276" s="42" t="s">
        <v>463</v>
      </c>
      <c r="C276" s="42" t="s">
        <v>53</v>
      </c>
      <c r="D276" s="42">
        <v>3</v>
      </c>
      <c r="E276" s="34">
        <v>10</v>
      </c>
      <c r="F276" s="4">
        <v>3.5999999999999999E-3</v>
      </c>
      <c r="G276" s="42">
        <v>0</v>
      </c>
      <c r="H276" s="25">
        <v>10.25</v>
      </c>
      <c r="I276" s="25">
        <v>0</v>
      </c>
      <c r="J276" s="3">
        <v>10000</v>
      </c>
      <c r="K276" s="7">
        <f>+IF(AND(E276&gt;=0,E275&gt;=0),K275+1,IF(AND(E276&lt;0,E275&lt;0),K275-1,IF(AND(E276&gt;=0,E275&lt;0),1,-1)))</f>
        <v>4</v>
      </c>
      <c r="L276" s="6">
        <f>+IF(AND(E276&gt;=0,E275&gt;=0),L275+E276,IF(AND(E276&lt;0,E275&lt;0),L275+E276,E276))</f>
        <v>50</v>
      </c>
      <c r="M276" s="42">
        <v>214</v>
      </c>
      <c r="N276" s="9">
        <f>+IF(E276&gt;0,1,0)</f>
        <v>1</v>
      </c>
      <c r="O276" s="9">
        <f>+IF(E276&lt;0,-1,0)</f>
        <v>0</v>
      </c>
      <c r="P276" s="9">
        <f>+IF(E276=0,1,0)</f>
        <v>0</v>
      </c>
      <c r="Q276" s="8">
        <f>IF(E276&gt;=0,E276,0)</f>
        <v>10</v>
      </c>
      <c r="R276" s="8">
        <f>IF(E276&lt;0,E276,0)</f>
        <v>0</v>
      </c>
      <c r="S276" s="42" t="str">
        <f t="shared" si="18"/>
        <v>11.15.00</v>
      </c>
      <c r="T276" s="42" t="str">
        <f t="shared" si="19"/>
        <v>12.00.00</v>
      </c>
      <c r="U276" s="42" t="str">
        <f t="shared" si="20"/>
        <v>27-gen-2021</v>
      </c>
      <c r="V276" s="42">
        <f>MONTH(U276)</f>
        <v>1</v>
      </c>
      <c r="W276" s="42">
        <f>YEAR(U276)</f>
        <v>2021</v>
      </c>
      <c r="X276" s="42">
        <f>DAY(U276)</f>
        <v>27</v>
      </c>
      <c r="Y276" s="25">
        <f>Y275+E276</f>
        <v>1704.8</v>
      </c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</row>
    <row r="277" spans="1:51" s="2" customFormat="1">
      <c r="A277" s="42" t="s">
        <v>119</v>
      </c>
      <c r="B277" s="42" t="s">
        <v>120</v>
      </c>
      <c r="C277" s="42" t="s">
        <v>54</v>
      </c>
      <c r="D277" s="42">
        <v>1</v>
      </c>
      <c r="E277" s="58">
        <v>-20</v>
      </c>
      <c r="F277" s="4">
        <v>-5.3E-3</v>
      </c>
      <c r="G277" s="4">
        <v>0</v>
      </c>
      <c r="H277" s="60">
        <v>0</v>
      </c>
      <c r="I277" s="34">
        <v>-20</v>
      </c>
      <c r="J277" s="3">
        <v>10000</v>
      </c>
      <c r="K277" s="7">
        <f>+IF(AND(E277&gt;=0,E276&gt;=0),K276+1,IF(AND(E277&lt;0,E276&lt;0),K276-1,IF(AND(E277&gt;=0,E276&lt;0),1,-1)))</f>
        <v>-1</v>
      </c>
      <c r="L277" s="6">
        <f>+IF(AND(E277&gt;=0,E276&gt;=0),L276+E277,IF(AND(E277&lt;0,E276&lt;0),L276+E277,E277))</f>
        <v>-20</v>
      </c>
      <c r="M277" s="42">
        <v>32</v>
      </c>
      <c r="N277" s="9">
        <f>+IF(E277&gt;0,1,0)</f>
        <v>0</v>
      </c>
      <c r="O277" s="9">
        <f>+IF(E277&lt;0,-1,0)</f>
        <v>-1</v>
      </c>
      <c r="P277" s="9">
        <f>+IF(E277=0,1,0)</f>
        <v>0</v>
      </c>
      <c r="Q277" s="8">
        <f>IF(E277&gt;=0,E277,0)</f>
        <v>0</v>
      </c>
      <c r="R277" s="8">
        <f>IF(E277&lt;0,E277,0)</f>
        <v>-20</v>
      </c>
      <c r="S277" s="42" t="str">
        <f t="shared" si="18"/>
        <v>21.30.00</v>
      </c>
      <c r="T277" s="42" t="str">
        <f t="shared" si="19"/>
        <v>21.45.00</v>
      </c>
      <c r="U277" s="42" t="str">
        <f t="shared" si="20"/>
        <v>28-gen-2021</v>
      </c>
      <c r="V277" s="42">
        <f>MONTH(U277)</f>
        <v>1</v>
      </c>
      <c r="W277" s="42">
        <f>YEAR(U277)</f>
        <v>2021</v>
      </c>
      <c r="X277" s="42">
        <f>DAY(U277)</f>
        <v>28</v>
      </c>
      <c r="Y277" s="25">
        <f>Y276+E277</f>
        <v>1684.8</v>
      </c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</row>
    <row r="278" spans="1:51" s="2" customFormat="1">
      <c r="A278" s="42" t="s">
        <v>460</v>
      </c>
      <c r="B278" s="42" t="s">
        <v>461</v>
      </c>
      <c r="C278" s="42" t="s">
        <v>53</v>
      </c>
      <c r="D278" s="42">
        <v>3</v>
      </c>
      <c r="E278" s="34">
        <v>10</v>
      </c>
      <c r="F278" s="4">
        <v>3.7000000000000002E-3</v>
      </c>
      <c r="G278" s="42">
        <v>0</v>
      </c>
      <c r="H278" s="25">
        <v>10.050000000000001</v>
      </c>
      <c r="I278" s="25">
        <v>-0.85</v>
      </c>
      <c r="J278" s="3">
        <v>10000</v>
      </c>
      <c r="K278" s="7">
        <f>+IF(AND(E278&gt;=0,E277&gt;=0),K277+1,IF(AND(E278&lt;0,E277&lt;0),K277-1,IF(AND(E278&gt;=0,E277&lt;0),1,-1)))</f>
        <v>1</v>
      </c>
      <c r="L278" s="6">
        <f>+IF(AND(E278&gt;=0,E277&gt;=0),L277+E278,IF(AND(E278&lt;0,E277&lt;0),L277+E278,E278))</f>
        <v>10</v>
      </c>
      <c r="M278" s="42">
        <v>213</v>
      </c>
      <c r="N278" s="9">
        <f>+IF(E278&gt;0,1,0)</f>
        <v>1</v>
      </c>
      <c r="O278" s="9">
        <f>+IF(E278&lt;0,-1,0)</f>
        <v>0</v>
      </c>
      <c r="P278" s="9">
        <f>+IF(E278=0,1,0)</f>
        <v>0</v>
      </c>
      <c r="Q278" s="8">
        <f>IF(E278&gt;=0,E278,0)</f>
        <v>10</v>
      </c>
      <c r="R278" s="8">
        <f>IF(E278&lt;0,E278,0)</f>
        <v>0</v>
      </c>
      <c r="S278" s="42" t="str">
        <f t="shared" si="18"/>
        <v>7.45.00</v>
      </c>
      <c r="T278" s="42" t="str">
        <f t="shared" si="19"/>
        <v>8.30.00</v>
      </c>
      <c r="U278" s="42" t="str">
        <f t="shared" si="20"/>
        <v>28-gen-2021</v>
      </c>
      <c r="V278" s="42">
        <f>MONTH(U278)</f>
        <v>1</v>
      </c>
      <c r="W278" s="42">
        <f>YEAR(U278)</f>
        <v>2021</v>
      </c>
      <c r="X278" s="42">
        <f>DAY(U278)</f>
        <v>28</v>
      </c>
      <c r="Y278" s="25">
        <f>Y277+E278</f>
        <v>1694.8</v>
      </c>
    </row>
    <row r="279" spans="1:51" s="2" customFormat="1">
      <c r="A279" s="42" t="s">
        <v>730</v>
      </c>
      <c r="B279" s="42" t="s">
        <v>731</v>
      </c>
      <c r="C279" s="42" t="s">
        <v>54</v>
      </c>
      <c r="D279" s="42">
        <v>14</v>
      </c>
      <c r="E279" s="34">
        <v>-15</v>
      </c>
      <c r="F279" s="4">
        <v>-3.6200000000000003E-2</v>
      </c>
      <c r="G279" s="42">
        <v>0</v>
      </c>
      <c r="H279" s="25">
        <v>0</v>
      </c>
      <c r="I279" s="25">
        <v>0</v>
      </c>
      <c r="J279" s="3">
        <v>10000</v>
      </c>
      <c r="K279" s="7">
        <f>+IF(AND(E279&gt;=0,E278&gt;=0),K278+1,IF(AND(E279&lt;0,E278&lt;0),K278-1,IF(AND(E279&gt;=0,E278&lt;0),1,-1)))</f>
        <v>-1</v>
      </c>
      <c r="L279" s="6">
        <f>+IF(AND(E279&gt;=0,E278&gt;=0),L278+E279,IF(AND(E279&lt;0,E278&lt;0),L278+E279,E279))</f>
        <v>-15</v>
      </c>
      <c r="M279" s="42">
        <v>379</v>
      </c>
      <c r="N279" s="9">
        <f>+IF(E279&gt;0,1,0)</f>
        <v>0</v>
      </c>
      <c r="O279" s="9">
        <f>+IF(E279&lt;0,-1,0)</f>
        <v>-1</v>
      </c>
      <c r="P279" s="9">
        <f>+IF(E279=0,1,0)</f>
        <v>0</v>
      </c>
      <c r="Q279" s="8">
        <f>IF(E279&gt;=0,E279,0)</f>
        <v>0</v>
      </c>
      <c r="R279" s="8">
        <f>IF(E279&lt;0,E279,0)</f>
        <v>-15</v>
      </c>
      <c r="S279" s="42" t="str">
        <f t="shared" si="18"/>
        <v>1.30.00</v>
      </c>
      <c r="T279" s="42" t="str">
        <f t="shared" si="19"/>
        <v>5.00.00</v>
      </c>
      <c r="U279" s="42" t="str">
        <f t="shared" si="20"/>
        <v>29-gen-2021</v>
      </c>
      <c r="V279" s="42">
        <f>MONTH(U279)</f>
        <v>1</v>
      </c>
      <c r="W279" s="42">
        <f>YEAR(U279)</f>
        <v>2021</v>
      </c>
      <c r="X279" s="42">
        <f>DAY(U279)</f>
        <v>29</v>
      </c>
      <c r="Y279" s="25">
        <f>Y278+E279</f>
        <v>1679.8</v>
      </c>
    </row>
    <row r="280" spans="1:51" s="2" customFormat="1">
      <c r="A280" s="42" t="s">
        <v>728</v>
      </c>
      <c r="B280" s="42" t="s">
        <v>729</v>
      </c>
      <c r="C280" s="42" t="s">
        <v>54</v>
      </c>
      <c r="D280" s="42">
        <v>4</v>
      </c>
      <c r="E280" s="34">
        <v>-15</v>
      </c>
      <c r="F280" s="4">
        <v>-3.6200000000000003E-2</v>
      </c>
      <c r="G280" s="42">
        <v>0</v>
      </c>
      <c r="H280" s="25">
        <v>0</v>
      </c>
      <c r="I280" s="25">
        <v>0</v>
      </c>
      <c r="J280" s="3">
        <v>10000</v>
      </c>
      <c r="K280" s="7">
        <f>+IF(AND(E280&gt;=0,E279&gt;=0),K279+1,IF(AND(E280&lt;0,E279&lt;0),K279-1,IF(AND(E280&gt;=0,E279&lt;0),1,-1)))</f>
        <v>-2</v>
      </c>
      <c r="L280" s="6">
        <f>+IF(AND(E280&gt;=0,E279&gt;=0),L279+E280,IF(AND(E280&lt;0,E279&lt;0),L279+E280,E280))</f>
        <v>-30</v>
      </c>
      <c r="M280" s="42">
        <v>378</v>
      </c>
      <c r="N280" s="9">
        <f>+IF(E280&gt;0,1,0)</f>
        <v>0</v>
      </c>
      <c r="O280" s="9">
        <f>+IF(E280&lt;0,-1,0)</f>
        <v>-1</v>
      </c>
      <c r="P280" s="9">
        <f>+IF(E280=0,1,0)</f>
        <v>0</v>
      </c>
      <c r="Q280" s="8">
        <f>IF(E280&gt;=0,E280,0)</f>
        <v>0</v>
      </c>
      <c r="R280" s="8">
        <f>IF(E280&lt;0,E280,0)</f>
        <v>-15</v>
      </c>
      <c r="S280" s="42" t="str">
        <f t="shared" si="18"/>
        <v>12.00.00</v>
      </c>
      <c r="T280" s="42" t="str">
        <f t="shared" si="19"/>
        <v>13.00.00</v>
      </c>
      <c r="U280" s="42" t="str">
        <f t="shared" si="20"/>
        <v>30-gen-2021</v>
      </c>
      <c r="V280" s="42">
        <f>MONTH(U280)</f>
        <v>1</v>
      </c>
      <c r="W280" s="42">
        <f>YEAR(U280)</f>
        <v>2021</v>
      </c>
      <c r="X280" s="42">
        <f>DAY(U280)</f>
        <v>30</v>
      </c>
      <c r="Y280" s="25">
        <f>Y279+E280</f>
        <v>1664.8</v>
      </c>
    </row>
    <row r="281" spans="1:51" s="2" customFormat="1">
      <c r="A281" s="42" t="s">
        <v>582</v>
      </c>
      <c r="B281" s="42" t="s">
        <v>583</v>
      </c>
      <c r="C281" s="42" t="s">
        <v>54</v>
      </c>
      <c r="D281" s="42">
        <v>14</v>
      </c>
      <c r="E281" s="34">
        <v>15</v>
      </c>
      <c r="F281" s="4">
        <v>4.3E-3</v>
      </c>
      <c r="G281" s="42">
        <v>0</v>
      </c>
      <c r="H281" s="25">
        <v>22.3</v>
      </c>
      <c r="I281" s="25">
        <v>-6</v>
      </c>
      <c r="J281" s="3">
        <v>10000</v>
      </c>
      <c r="K281" s="7">
        <f>+IF(AND(E281&gt;=0,E280&gt;=0),K280+1,IF(AND(E281&lt;0,E280&lt;0),K280-1,IF(AND(E281&gt;=0,E280&lt;0),1,-1)))</f>
        <v>1</v>
      </c>
      <c r="L281" s="6">
        <f>+IF(AND(E281&gt;=0,E280&gt;=0),L280+E281,IF(AND(E281&lt;0,E280&lt;0),L280+E281,E281))</f>
        <v>15</v>
      </c>
      <c r="M281" s="42">
        <v>286</v>
      </c>
      <c r="N281" s="9">
        <f>+IF(E281&gt;0,1,0)</f>
        <v>1</v>
      </c>
      <c r="O281" s="9">
        <f>+IF(E281&lt;0,-1,0)</f>
        <v>0</v>
      </c>
      <c r="P281" s="9">
        <f>+IF(E281=0,1,0)</f>
        <v>0</v>
      </c>
      <c r="Q281" s="8">
        <f>IF(E281&gt;=0,E281,0)</f>
        <v>15</v>
      </c>
      <c r="R281" s="8">
        <f>IF(E281&lt;0,E281,0)</f>
        <v>0</v>
      </c>
      <c r="S281" s="42" t="str">
        <f t="shared" si="18"/>
        <v>9.15.00</v>
      </c>
      <c r="T281" s="42" t="str">
        <f t="shared" si="19"/>
        <v>12.45.00</v>
      </c>
      <c r="U281" s="42" t="str">
        <f t="shared" si="20"/>
        <v xml:space="preserve">1-feb-2021 </v>
      </c>
      <c r="V281" s="42">
        <f>MONTH(U281)</f>
        <v>2</v>
      </c>
      <c r="W281" s="42">
        <f>YEAR(U281)</f>
        <v>2021</v>
      </c>
      <c r="X281" s="42">
        <f>DAY(U281)</f>
        <v>1</v>
      </c>
      <c r="Y281" s="25">
        <f>Y280+E281</f>
        <v>1679.8</v>
      </c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</row>
    <row r="282" spans="1:51" s="2" customFormat="1">
      <c r="A282" s="42" t="s">
        <v>726</v>
      </c>
      <c r="B282" s="42" t="s">
        <v>727</v>
      </c>
      <c r="C282" s="42" t="s">
        <v>53</v>
      </c>
      <c r="D282" s="42">
        <v>20</v>
      </c>
      <c r="E282" s="34">
        <v>-15</v>
      </c>
      <c r="F282" s="4">
        <v>-3.7999999999999999E-2</v>
      </c>
      <c r="G282" s="42">
        <v>0</v>
      </c>
      <c r="H282" s="25">
        <v>0</v>
      </c>
      <c r="I282" s="25">
        <v>0</v>
      </c>
      <c r="J282" s="3">
        <v>10000</v>
      </c>
      <c r="K282" s="7">
        <f>+IF(AND(E282&gt;=0,E281&gt;=0),K281+1,IF(AND(E282&lt;0,E281&lt;0),K281-1,IF(AND(E282&gt;=0,E281&lt;0),1,-1)))</f>
        <v>-1</v>
      </c>
      <c r="L282" s="6">
        <f>+IF(AND(E282&gt;=0,E281&gt;=0),L281+E282,IF(AND(E282&lt;0,E281&lt;0),L281+E282,E282))</f>
        <v>-15</v>
      </c>
      <c r="M282" s="42">
        <v>377</v>
      </c>
      <c r="N282" s="9">
        <f>+IF(E282&gt;0,1,0)</f>
        <v>0</v>
      </c>
      <c r="O282" s="9">
        <f>+IF(E282&lt;0,-1,0)</f>
        <v>-1</v>
      </c>
      <c r="P282" s="9">
        <f>+IF(E282=0,1,0)</f>
        <v>0</v>
      </c>
      <c r="Q282" s="8">
        <f>IF(E282&gt;=0,E282,0)</f>
        <v>0</v>
      </c>
      <c r="R282" s="8">
        <f>IF(E282&lt;0,E282,0)</f>
        <v>-15</v>
      </c>
      <c r="S282" s="42" t="str">
        <f t="shared" si="18"/>
        <v>1.15.00</v>
      </c>
      <c r="T282" s="42" t="str">
        <f t="shared" si="19"/>
        <v>6.15.00</v>
      </c>
      <c r="U282" s="42" t="str">
        <f t="shared" si="20"/>
        <v xml:space="preserve">1-feb-2021 </v>
      </c>
      <c r="V282" s="42">
        <f>MONTH(U282)</f>
        <v>2</v>
      </c>
      <c r="W282" s="42">
        <f>YEAR(U282)</f>
        <v>2021</v>
      </c>
      <c r="X282" s="42">
        <f>DAY(U282)</f>
        <v>1</v>
      </c>
      <c r="Y282" s="25">
        <f>Y281+E282</f>
        <v>1664.8</v>
      </c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</row>
    <row r="283" spans="1:51" s="2" customFormat="1">
      <c r="A283" s="42" t="s">
        <v>392</v>
      </c>
      <c r="B283" s="42" t="s">
        <v>393</v>
      </c>
      <c r="C283" s="42" t="s">
        <v>54</v>
      </c>
      <c r="D283" s="42">
        <v>3</v>
      </c>
      <c r="E283" s="34">
        <v>10</v>
      </c>
      <c r="F283" s="4">
        <v>1.4E-3</v>
      </c>
      <c r="G283" s="42">
        <v>0</v>
      </c>
      <c r="H283" s="25">
        <v>14.5</v>
      </c>
      <c r="I283" s="25">
        <v>-1</v>
      </c>
      <c r="J283" s="3">
        <v>10000</v>
      </c>
      <c r="K283" s="7">
        <f>+IF(AND(E283&gt;=0,E282&gt;=0),K282+1,IF(AND(E283&lt;0,E282&lt;0),K282-1,IF(AND(E283&gt;=0,E282&lt;0),1,-1)))</f>
        <v>1</v>
      </c>
      <c r="L283" s="6">
        <f>+IF(AND(E283&gt;=0,E282&gt;=0),L282+E283,IF(AND(E283&lt;0,E282&lt;0),L282+E283,E283))</f>
        <v>10</v>
      </c>
      <c r="M283" s="42">
        <v>173</v>
      </c>
      <c r="N283" s="9">
        <f>+IF(E283&gt;0,1,0)</f>
        <v>1</v>
      </c>
      <c r="O283" s="9">
        <f>+IF(E283&lt;0,-1,0)</f>
        <v>0</v>
      </c>
      <c r="P283" s="9">
        <f>+IF(E283=0,1,0)</f>
        <v>0</v>
      </c>
      <c r="Q283" s="8">
        <f>IF(E283&gt;=0,E283,0)</f>
        <v>10</v>
      </c>
      <c r="R283" s="8">
        <f>IF(E283&lt;0,E283,0)</f>
        <v>0</v>
      </c>
      <c r="S283" s="42" t="str">
        <f t="shared" si="18"/>
        <v>8.15.00</v>
      </c>
      <c r="T283" s="42" t="str">
        <f t="shared" si="19"/>
        <v>9.00.00</v>
      </c>
      <c r="U283" s="42" t="str">
        <f t="shared" si="20"/>
        <v xml:space="preserve">3-feb-2021 </v>
      </c>
      <c r="V283" s="42">
        <f>MONTH(U283)</f>
        <v>2</v>
      </c>
      <c r="W283" s="42">
        <f>YEAR(U283)</f>
        <v>2021</v>
      </c>
      <c r="X283" s="42">
        <f>DAY(U283)</f>
        <v>3</v>
      </c>
      <c r="Y283" s="25">
        <f>Y282+E283</f>
        <v>1674.8</v>
      </c>
    </row>
    <row r="284" spans="1:51" s="2" customFormat="1">
      <c r="A284" s="42" t="s">
        <v>67</v>
      </c>
      <c r="B284" s="42" t="s">
        <v>68</v>
      </c>
      <c r="C284" s="42" t="s">
        <v>54</v>
      </c>
      <c r="D284" s="42">
        <v>11</v>
      </c>
      <c r="E284" s="34">
        <v>20</v>
      </c>
      <c r="F284" s="4">
        <v>3.0000000000000001E-3</v>
      </c>
      <c r="G284" s="57">
        <v>0</v>
      </c>
      <c r="H284" s="57">
        <v>26.25</v>
      </c>
      <c r="I284" s="25">
        <v>-0.9</v>
      </c>
      <c r="J284" s="3">
        <v>10000</v>
      </c>
      <c r="K284" s="7">
        <f>+IF(AND(E284&gt;=0,E283&gt;=0),K283+1,IF(AND(E284&lt;0,E283&lt;0),K283-1,IF(AND(E284&gt;=0,E283&lt;0),1,-1)))</f>
        <v>2</v>
      </c>
      <c r="L284" s="6">
        <f>+IF(AND(E284&gt;=0,E283&gt;=0),L283+E284,IF(AND(E284&lt;0,E283&lt;0),L283+E284,E284))</f>
        <v>30</v>
      </c>
      <c r="M284" s="42">
        <v>5</v>
      </c>
      <c r="N284" s="9">
        <f>+IF(E284&gt;0,1,0)</f>
        <v>1</v>
      </c>
      <c r="O284" s="9">
        <f>+IF(E284&lt;0,-1,0)</f>
        <v>0</v>
      </c>
      <c r="P284" s="9">
        <f>+IF(E284=0,1,0)</f>
        <v>0</v>
      </c>
      <c r="Q284" s="8">
        <f>IF(E284&gt;=0,E284,0)</f>
        <v>20</v>
      </c>
      <c r="R284" s="8">
        <f>IF(E284&lt;0,E284,0)</f>
        <v>0</v>
      </c>
      <c r="S284" s="42" t="str">
        <f t="shared" si="18"/>
        <v>19.15.00</v>
      </c>
      <c r="T284" s="42" t="str">
        <f t="shared" si="19"/>
        <v>22.00.00</v>
      </c>
      <c r="U284" s="42" t="str">
        <f t="shared" si="20"/>
        <v xml:space="preserve">4-feb-2021 </v>
      </c>
      <c r="V284" s="42">
        <f>MONTH(U284)</f>
        <v>2</v>
      </c>
      <c r="W284" s="42">
        <f>YEAR(U284)</f>
        <v>2021</v>
      </c>
      <c r="X284" s="42">
        <f>DAY(U284)</f>
        <v>4</v>
      </c>
      <c r="Y284" s="25">
        <f>Y283+E284</f>
        <v>1694.8</v>
      </c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</row>
    <row r="285" spans="1:51" s="2" customFormat="1">
      <c r="A285" s="42" t="s">
        <v>247</v>
      </c>
      <c r="B285" s="42" t="s">
        <v>248</v>
      </c>
      <c r="C285" s="42" t="s">
        <v>53</v>
      </c>
      <c r="D285" s="42">
        <v>7</v>
      </c>
      <c r="E285" s="34">
        <v>30</v>
      </c>
      <c r="F285" s="4">
        <v>1.6500000000000001E-2</v>
      </c>
      <c r="G285" s="42">
        <v>0</v>
      </c>
      <c r="H285" s="25">
        <v>32.799999999999997</v>
      </c>
      <c r="I285" s="25">
        <v>0</v>
      </c>
      <c r="J285" s="3">
        <v>10000</v>
      </c>
      <c r="K285" s="7">
        <f>+IF(AND(E285&gt;=0,E284&gt;=0),K284+1,IF(AND(E285&lt;0,E284&lt;0),K284-1,IF(AND(E285&gt;=0,E284&lt;0),1,-1)))</f>
        <v>3</v>
      </c>
      <c r="L285" s="6">
        <f>+IF(AND(E285&gt;=0,E284&gt;=0),L284+E285,IF(AND(E285&lt;0,E284&lt;0),L284+E285,E285))</f>
        <v>60</v>
      </c>
      <c r="M285" s="42">
        <v>99</v>
      </c>
      <c r="N285" s="9">
        <f>+IF(E285&gt;0,1,0)</f>
        <v>1</v>
      </c>
      <c r="O285" s="9">
        <f>+IF(E285&lt;0,-1,0)</f>
        <v>0</v>
      </c>
      <c r="P285" s="9">
        <f>+IF(E285=0,1,0)</f>
        <v>0</v>
      </c>
      <c r="Q285" s="8">
        <f>IF(E285&gt;=0,E285,0)</f>
        <v>30</v>
      </c>
      <c r="R285" s="8">
        <f>IF(E285&lt;0,E285,0)</f>
        <v>0</v>
      </c>
      <c r="S285" s="42" t="str">
        <f t="shared" si="18"/>
        <v>14.15.00</v>
      </c>
      <c r="T285" s="42" t="str">
        <f t="shared" si="19"/>
        <v>16.00.00</v>
      </c>
      <c r="U285" s="42" t="str">
        <f t="shared" si="20"/>
        <v xml:space="preserve">4-feb-2021 </v>
      </c>
      <c r="V285" s="42">
        <f>MONTH(U285)</f>
        <v>2</v>
      </c>
      <c r="W285" s="42">
        <f>YEAR(U285)</f>
        <v>2021</v>
      </c>
      <c r="X285" s="42">
        <f>DAY(U285)</f>
        <v>4</v>
      </c>
      <c r="Y285" s="25">
        <f>Y284+E285</f>
        <v>1724.8</v>
      </c>
    </row>
    <row r="286" spans="1:51" s="2" customFormat="1">
      <c r="A286" s="42" t="s">
        <v>249</v>
      </c>
      <c r="B286" s="42" t="s">
        <v>250</v>
      </c>
      <c r="C286" s="42" t="s">
        <v>53</v>
      </c>
      <c r="D286" s="42">
        <v>14</v>
      </c>
      <c r="E286" s="34">
        <v>10</v>
      </c>
      <c r="F286" s="4">
        <v>5.4999999999999997E-3</v>
      </c>
      <c r="G286" s="42">
        <v>0</v>
      </c>
      <c r="H286" s="25">
        <v>10.7</v>
      </c>
      <c r="I286" s="25">
        <v>-2</v>
      </c>
      <c r="J286" s="3">
        <v>10000</v>
      </c>
      <c r="K286" s="7">
        <f>+IF(AND(E286&gt;=0,E285&gt;=0),K285+1,IF(AND(E286&lt;0,E285&lt;0),K285-1,IF(AND(E286&gt;=0,E285&lt;0),1,-1)))</f>
        <v>4</v>
      </c>
      <c r="L286" s="6">
        <f>+IF(AND(E286&gt;=0,E285&gt;=0),L285+E286,IF(AND(E286&lt;0,E285&lt;0),L285+E286,E286))</f>
        <v>70</v>
      </c>
      <c r="M286" s="42">
        <v>100</v>
      </c>
      <c r="N286" s="9">
        <f>+IF(E286&gt;0,1,0)</f>
        <v>1</v>
      </c>
      <c r="O286" s="9">
        <f>+IF(E286&lt;0,-1,0)</f>
        <v>0</v>
      </c>
      <c r="P286" s="9">
        <f>+IF(E286=0,1,0)</f>
        <v>0</v>
      </c>
      <c r="Q286" s="8">
        <f>IF(E286&gt;=0,E286,0)</f>
        <v>10</v>
      </c>
      <c r="R286" s="8">
        <f>IF(E286&lt;0,E286,0)</f>
        <v>0</v>
      </c>
      <c r="S286" s="42" t="str">
        <f t="shared" si="18"/>
        <v>7.45.00</v>
      </c>
      <c r="T286" s="42" t="str">
        <f t="shared" si="19"/>
        <v>11.15.00</v>
      </c>
      <c r="U286" s="42" t="str">
        <f t="shared" si="20"/>
        <v xml:space="preserve">4-feb-2021 </v>
      </c>
      <c r="V286" s="42">
        <f>MONTH(U286)</f>
        <v>2</v>
      </c>
      <c r="W286" s="42">
        <f>YEAR(U286)</f>
        <v>2021</v>
      </c>
      <c r="X286" s="42">
        <f>DAY(U286)</f>
        <v>4</v>
      </c>
      <c r="Y286" s="25">
        <f>Y285+E286</f>
        <v>1734.8</v>
      </c>
    </row>
    <row r="287" spans="1:51" s="2" customFormat="1">
      <c r="A287" s="42" t="s">
        <v>580</v>
      </c>
      <c r="B287" s="42" t="s">
        <v>581</v>
      </c>
      <c r="C287" s="42" t="s">
        <v>54</v>
      </c>
      <c r="D287" s="42">
        <v>37</v>
      </c>
      <c r="E287" s="34">
        <v>9.9</v>
      </c>
      <c r="F287" s="4">
        <v>2.7000000000000001E-3</v>
      </c>
      <c r="G287" s="42">
        <v>0</v>
      </c>
      <c r="H287" s="25">
        <v>10.9</v>
      </c>
      <c r="I287" s="25">
        <v>-2.1</v>
      </c>
      <c r="J287" s="3">
        <v>10000</v>
      </c>
      <c r="K287" s="7">
        <f>+IF(AND(E287&gt;=0,E286&gt;=0),K286+1,IF(AND(E287&lt;0,E286&lt;0),K286-1,IF(AND(E287&gt;=0,E286&lt;0),1,-1)))</f>
        <v>5</v>
      </c>
      <c r="L287" s="6">
        <f>+IF(AND(E287&gt;=0,E286&gt;=0),L286+E287,IF(AND(E287&lt;0,E286&lt;0),L286+E287,E287))</f>
        <v>79.900000000000006</v>
      </c>
      <c r="M287" s="42">
        <v>285</v>
      </c>
      <c r="N287" s="9">
        <f>+IF(E287&gt;0,1,0)</f>
        <v>1</v>
      </c>
      <c r="O287" s="9">
        <f>+IF(E287&lt;0,-1,0)</f>
        <v>0</v>
      </c>
      <c r="P287" s="9">
        <f>+IF(E287=0,1,0)</f>
        <v>0</v>
      </c>
      <c r="Q287" s="8">
        <f>IF(E287&gt;=0,E287,0)</f>
        <v>9.9</v>
      </c>
      <c r="R287" s="8">
        <f>IF(E287&lt;0,E287,0)</f>
        <v>0</v>
      </c>
      <c r="S287" s="42" t="str">
        <f t="shared" si="18"/>
        <v>21.45.00</v>
      </c>
      <c r="T287" s="42" t="str">
        <f t="shared" si="19"/>
        <v>7.00.00</v>
      </c>
      <c r="U287" s="42" t="str">
        <f t="shared" si="20"/>
        <v xml:space="preserve">4-feb-2021 </v>
      </c>
      <c r="V287" s="42">
        <f>MONTH(U287)</f>
        <v>2</v>
      </c>
      <c r="W287" s="42">
        <f>YEAR(U287)</f>
        <v>2021</v>
      </c>
      <c r="X287" s="42">
        <f>DAY(U287)</f>
        <v>4</v>
      </c>
      <c r="Y287" s="25">
        <f>Y286+E287</f>
        <v>1744.7</v>
      </c>
    </row>
    <row r="288" spans="1:51" s="2" customFormat="1">
      <c r="A288" s="42" t="s">
        <v>698</v>
      </c>
      <c r="B288" s="42" t="s">
        <v>699</v>
      </c>
      <c r="C288" s="42" t="s">
        <v>54</v>
      </c>
      <c r="D288" s="42">
        <v>282</v>
      </c>
      <c r="E288" s="38">
        <v>10</v>
      </c>
      <c r="F288" s="4">
        <v>6.4100000000000004E-2</v>
      </c>
      <c r="G288" s="42">
        <v>0</v>
      </c>
      <c r="H288" s="25">
        <v>10.1</v>
      </c>
      <c r="I288" s="25">
        <v>-9.8000000000000007</v>
      </c>
      <c r="J288" s="3">
        <v>10000</v>
      </c>
      <c r="K288" s="7">
        <f>+IF(AND(E288&gt;=0,E287&gt;=0),K287+1,IF(AND(E288&lt;0,E287&lt;0),K287-1,IF(AND(E288&gt;=0,E287&lt;0),1,-1)))</f>
        <v>6</v>
      </c>
      <c r="L288" s="6">
        <f>+IF(AND(E288&gt;=0,E287&gt;=0),L287+E288,IF(AND(E288&lt;0,E287&lt;0),L287+E288,E288))</f>
        <v>89.9</v>
      </c>
      <c r="M288" s="42">
        <v>362</v>
      </c>
      <c r="N288" s="9">
        <f>+IF(E288&gt;0,1,0)</f>
        <v>1</v>
      </c>
      <c r="O288" s="9">
        <f>+IF(E288&lt;0,-1,0)</f>
        <v>0</v>
      </c>
      <c r="P288" s="9">
        <f>+IF(E288=0,1,0)</f>
        <v>0</v>
      </c>
      <c r="Q288" s="8">
        <f>IF(E288&gt;=0,E288,0)</f>
        <v>10</v>
      </c>
      <c r="R288" s="8">
        <f>IF(E288&lt;0,E288,0)</f>
        <v>0</v>
      </c>
      <c r="S288" s="42" t="str">
        <f t="shared" si="18"/>
        <v>15.15.00</v>
      </c>
      <c r="T288" s="42" t="str">
        <f t="shared" si="19"/>
        <v>23.45.00</v>
      </c>
      <c r="U288" s="42" t="str">
        <f t="shared" si="20"/>
        <v xml:space="preserve">5-feb-2021 </v>
      </c>
      <c r="V288" s="42">
        <f>MONTH(U288)</f>
        <v>2</v>
      </c>
      <c r="W288" s="42">
        <f>YEAR(U288)</f>
        <v>2021</v>
      </c>
      <c r="X288" s="42">
        <f>DAY(U288)</f>
        <v>5</v>
      </c>
      <c r="Y288" s="25">
        <f>Y287+E288</f>
        <v>1754.7</v>
      </c>
    </row>
    <row r="289" spans="1:51" s="2" customFormat="1">
      <c r="A289" s="42" t="s">
        <v>196</v>
      </c>
      <c r="B289" s="42" t="s">
        <v>197</v>
      </c>
      <c r="C289" s="42" t="s">
        <v>54</v>
      </c>
      <c r="D289" s="42">
        <v>17</v>
      </c>
      <c r="E289" s="34">
        <v>15</v>
      </c>
      <c r="F289" s="4">
        <v>2.3999999999999998E-3</v>
      </c>
      <c r="G289" s="42">
        <v>0</v>
      </c>
      <c r="H289" s="25">
        <v>19.22</v>
      </c>
      <c r="I289" s="25">
        <v>-11</v>
      </c>
      <c r="J289" s="3">
        <v>10000</v>
      </c>
      <c r="K289" s="7">
        <f>+IF(AND(E289&gt;=0,E288&gt;=0),K288+1,IF(AND(E289&lt;0,E288&lt;0),K288-1,IF(AND(E289&gt;=0,E288&lt;0),1,-1)))</f>
        <v>7</v>
      </c>
      <c r="L289" s="6">
        <f>+IF(AND(E289&gt;=0,E288&gt;=0),L288+E289,IF(AND(E289&lt;0,E288&lt;0),L288+E289,E289))</f>
        <v>104.9</v>
      </c>
      <c r="M289" s="42">
        <v>72</v>
      </c>
      <c r="N289" s="9">
        <f>+IF(E289&gt;0,1,0)</f>
        <v>1</v>
      </c>
      <c r="O289" s="9">
        <f>+IF(E289&lt;0,-1,0)</f>
        <v>0</v>
      </c>
      <c r="P289" s="9">
        <f>+IF(E289=0,1,0)</f>
        <v>0</v>
      </c>
      <c r="Q289" s="8">
        <f>IF(E289&gt;=0,E289,0)</f>
        <v>15</v>
      </c>
      <c r="R289" s="8">
        <f>IF(E289&lt;0,E289,0)</f>
        <v>0</v>
      </c>
      <c r="S289" s="42" t="str">
        <f t="shared" si="18"/>
        <v>17.00.00</v>
      </c>
      <c r="T289" s="42" t="str">
        <f t="shared" si="19"/>
        <v>21.15.00</v>
      </c>
      <c r="U289" s="42" t="str">
        <f t="shared" si="20"/>
        <v>10-feb-2021</v>
      </c>
      <c r="V289" s="42">
        <f>MONTH(U289)</f>
        <v>2</v>
      </c>
      <c r="W289" s="42">
        <f>YEAR(U289)</f>
        <v>2021</v>
      </c>
      <c r="X289" s="42">
        <f>DAY(U289)</f>
        <v>10</v>
      </c>
      <c r="Y289" s="25">
        <f>Y288+E289</f>
        <v>1769.7</v>
      </c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</row>
    <row r="290" spans="1:51" s="2" customFormat="1">
      <c r="A290" s="42" t="s">
        <v>576</v>
      </c>
      <c r="B290" s="42" t="s">
        <v>577</v>
      </c>
      <c r="C290" s="42" t="s">
        <v>53</v>
      </c>
      <c r="D290" s="42">
        <v>1</v>
      </c>
      <c r="E290" s="34">
        <v>10</v>
      </c>
      <c r="F290" s="4">
        <v>2.7000000000000001E-3</v>
      </c>
      <c r="G290" s="42">
        <v>0</v>
      </c>
      <c r="H290" s="25">
        <v>25</v>
      </c>
      <c r="I290" s="25">
        <v>0</v>
      </c>
      <c r="J290" s="3">
        <v>10000</v>
      </c>
      <c r="K290" s="7">
        <f>+IF(AND(E290&gt;=0,E289&gt;=0),K289+1,IF(AND(E290&lt;0,E289&lt;0),K289-1,IF(AND(E290&gt;=0,E289&lt;0),1,-1)))</f>
        <v>8</v>
      </c>
      <c r="L290" s="6">
        <f>+IF(AND(E290&gt;=0,E289&gt;=0),L289+E290,IF(AND(E290&lt;0,E289&lt;0),L289+E290,E290))</f>
        <v>114.9</v>
      </c>
      <c r="M290" s="42">
        <v>283</v>
      </c>
      <c r="N290" s="9">
        <f>+IF(E290&gt;0,1,0)</f>
        <v>1</v>
      </c>
      <c r="O290" s="9">
        <f>+IF(E290&lt;0,-1,0)</f>
        <v>0</v>
      </c>
      <c r="P290" s="9">
        <f>+IF(E290=0,1,0)</f>
        <v>0</v>
      </c>
      <c r="Q290" s="8">
        <f>IF(E290&gt;=0,E290,0)</f>
        <v>10</v>
      </c>
      <c r="R290" s="8">
        <f>IF(E290&lt;0,E290,0)</f>
        <v>0</v>
      </c>
      <c r="S290" s="42" t="str">
        <f t="shared" si="18"/>
        <v>16.30.00</v>
      </c>
      <c r="T290" s="42" t="str">
        <f t="shared" si="19"/>
        <v>16.45.00</v>
      </c>
      <c r="U290" s="42" t="str">
        <f t="shared" si="20"/>
        <v>10-feb-2021</v>
      </c>
      <c r="V290" s="42">
        <f>MONTH(U290)</f>
        <v>2</v>
      </c>
      <c r="W290" s="42">
        <f>YEAR(U290)</f>
        <v>2021</v>
      </c>
      <c r="X290" s="42">
        <f>DAY(U290)</f>
        <v>10</v>
      </c>
      <c r="Y290" s="25">
        <f>Y289+E290</f>
        <v>1779.7</v>
      </c>
    </row>
    <row r="291" spans="1:51" s="2" customFormat="1">
      <c r="A291" s="42" t="s">
        <v>578</v>
      </c>
      <c r="B291" s="42" t="s">
        <v>579</v>
      </c>
      <c r="C291" s="42" t="s">
        <v>54</v>
      </c>
      <c r="D291" s="42">
        <v>3</v>
      </c>
      <c r="E291" s="34">
        <v>-20</v>
      </c>
      <c r="F291" s="4">
        <v>-5.4000000000000003E-3</v>
      </c>
      <c r="G291" s="42">
        <v>0</v>
      </c>
      <c r="H291" s="25">
        <v>0</v>
      </c>
      <c r="I291" s="25">
        <v>-20</v>
      </c>
      <c r="J291" s="3">
        <v>10000</v>
      </c>
      <c r="K291" s="7">
        <f>+IF(AND(E291&gt;=0,E290&gt;=0),K290+1,IF(AND(E291&lt;0,E290&lt;0),K290-1,IF(AND(E291&gt;=0,E290&lt;0),1,-1)))</f>
        <v>-1</v>
      </c>
      <c r="L291" s="6">
        <f>+IF(AND(E291&gt;=0,E290&gt;=0),L290+E291,IF(AND(E291&lt;0,E290&lt;0),L290+E291,E291))</f>
        <v>-20</v>
      </c>
      <c r="M291" s="42">
        <v>284</v>
      </c>
      <c r="N291" s="9">
        <f>+IF(E291&gt;0,1,0)</f>
        <v>0</v>
      </c>
      <c r="O291" s="9">
        <f>+IF(E291&lt;0,-1,0)</f>
        <v>-1</v>
      </c>
      <c r="P291" s="9">
        <f>+IF(E291=0,1,0)</f>
        <v>0</v>
      </c>
      <c r="Q291" s="8">
        <f>IF(E291&gt;=0,E291,0)</f>
        <v>0</v>
      </c>
      <c r="R291" s="8">
        <f>IF(E291&lt;0,E291,0)</f>
        <v>-20</v>
      </c>
      <c r="S291" s="42" t="str">
        <f t="shared" si="18"/>
        <v>8.45.00</v>
      </c>
      <c r="T291" s="42" t="str">
        <f t="shared" si="19"/>
        <v>9.30.00</v>
      </c>
      <c r="U291" s="42" t="str">
        <f t="shared" si="20"/>
        <v>10-feb-2021</v>
      </c>
      <c r="V291" s="42">
        <f>MONTH(U291)</f>
        <v>2</v>
      </c>
      <c r="W291" s="42">
        <f>YEAR(U291)</f>
        <v>2021</v>
      </c>
      <c r="X291" s="42">
        <f>DAY(U291)</f>
        <v>10</v>
      </c>
      <c r="Y291" s="25">
        <f>Y290+E291</f>
        <v>1759.7</v>
      </c>
    </row>
    <row r="292" spans="1:51" s="2" customFormat="1">
      <c r="A292" s="42" t="s">
        <v>117</v>
      </c>
      <c r="B292" s="42" t="s">
        <v>118</v>
      </c>
      <c r="C292" s="42" t="s">
        <v>53</v>
      </c>
      <c r="D292" s="42">
        <v>58</v>
      </c>
      <c r="E292" s="58">
        <v>10</v>
      </c>
      <c r="F292" s="4">
        <v>2.5999999999999999E-3</v>
      </c>
      <c r="G292" s="4">
        <v>0</v>
      </c>
      <c r="H292" s="60">
        <v>14.5</v>
      </c>
      <c r="I292" s="59">
        <v>-12</v>
      </c>
      <c r="J292" s="3">
        <v>10000</v>
      </c>
      <c r="K292" s="7">
        <f>+IF(AND(E292&gt;=0,E291&gt;=0),K291+1,IF(AND(E292&lt;0,E291&lt;0),K291-1,IF(AND(E292&gt;=0,E291&lt;0),1,-1)))</f>
        <v>1</v>
      </c>
      <c r="L292" s="6">
        <f>+IF(AND(E292&gt;=0,E291&gt;=0),L291+E292,IF(AND(E292&lt;0,E291&lt;0),L291+E292,E292))</f>
        <v>10</v>
      </c>
      <c r="M292" s="42">
        <v>31</v>
      </c>
      <c r="N292" s="9">
        <f>+IF(E292&gt;0,1,0)</f>
        <v>1</v>
      </c>
      <c r="O292" s="9">
        <f>+IF(E292&lt;0,-1,0)</f>
        <v>0</v>
      </c>
      <c r="P292" s="9">
        <f>+IF(E292=0,1,0)</f>
        <v>0</v>
      </c>
      <c r="Q292" s="8">
        <f>IF(E292&gt;=0,E292,0)</f>
        <v>10</v>
      </c>
      <c r="R292" s="8">
        <f>IF(E292&lt;0,E292,0)</f>
        <v>0</v>
      </c>
      <c r="S292" s="42" t="str">
        <f t="shared" si="18"/>
        <v>4.00.00</v>
      </c>
      <c r="T292" s="42" t="str">
        <f t="shared" si="19"/>
        <v>18.30.00</v>
      </c>
      <c r="U292" s="42" t="str">
        <f t="shared" si="20"/>
        <v>11-feb-2021</v>
      </c>
      <c r="V292" s="42">
        <f>MONTH(U292)</f>
        <v>2</v>
      </c>
      <c r="W292" s="42">
        <f>YEAR(U292)</f>
        <v>2021</v>
      </c>
      <c r="X292" s="42">
        <f>DAY(U292)</f>
        <v>11</v>
      </c>
      <c r="Y292" s="25">
        <f>Y291+E292</f>
        <v>1769.7</v>
      </c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</row>
    <row r="293" spans="1:51" s="2" customFormat="1">
      <c r="A293" s="42" t="s">
        <v>458</v>
      </c>
      <c r="B293" s="42" t="s">
        <v>459</v>
      </c>
      <c r="C293" s="42" t="s">
        <v>53</v>
      </c>
      <c r="D293" s="42">
        <v>93</v>
      </c>
      <c r="E293" s="34">
        <v>10</v>
      </c>
      <c r="F293" s="4">
        <v>3.5000000000000001E-3</v>
      </c>
      <c r="G293" s="42">
        <v>0</v>
      </c>
      <c r="H293" s="25">
        <v>12.45</v>
      </c>
      <c r="I293" s="25">
        <v>-7.6</v>
      </c>
      <c r="J293" s="3">
        <v>10000</v>
      </c>
      <c r="K293" s="7">
        <f>+IF(AND(E293&gt;=0,E292&gt;=0),K292+1,IF(AND(E293&lt;0,E292&lt;0),K292-1,IF(AND(E293&gt;=0,E292&lt;0),1,-1)))</f>
        <v>2</v>
      </c>
      <c r="L293" s="6">
        <f>+IF(AND(E293&gt;=0,E292&gt;=0),L292+E293,IF(AND(E293&lt;0,E292&lt;0),L292+E293,E293))</f>
        <v>20</v>
      </c>
      <c r="M293" s="42">
        <v>212</v>
      </c>
      <c r="N293" s="9">
        <f>+IF(E293&gt;0,1,0)</f>
        <v>1</v>
      </c>
      <c r="O293" s="9">
        <f>+IF(E293&lt;0,-1,0)</f>
        <v>0</v>
      </c>
      <c r="P293" s="9">
        <f>+IF(E293=0,1,0)</f>
        <v>0</v>
      </c>
      <c r="Q293" s="8">
        <f>IF(E293&gt;=0,E293,0)</f>
        <v>10</v>
      </c>
      <c r="R293" s="8">
        <f>IF(E293&lt;0,E293,0)</f>
        <v>0</v>
      </c>
      <c r="S293" s="42" t="str">
        <f t="shared" si="18"/>
        <v>10.30.00</v>
      </c>
      <c r="T293" s="42" t="str">
        <f t="shared" si="19"/>
        <v>9.45.00</v>
      </c>
      <c r="U293" s="42" t="str">
        <f t="shared" si="20"/>
        <v>11-feb-2021</v>
      </c>
      <c r="V293" s="42">
        <f>MONTH(U293)</f>
        <v>2</v>
      </c>
      <c r="W293" s="42">
        <f>YEAR(U293)</f>
        <v>2021</v>
      </c>
      <c r="X293" s="42">
        <f>DAY(U293)</f>
        <v>11</v>
      </c>
      <c r="Y293" s="25">
        <f>Y292+E293</f>
        <v>1779.7</v>
      </c>
    </row>
    <row r="294" spans="1:51" s="2" customFormat="1">
      <c r="A294" s="42" t="s">
        <v>65</v>
      </c>
      <c r="B294" s="42" t="s">
        <v>66</v>
      </c>
      <c r="C294" s="42" t="s">
        <v>54</v>
      </c>
      <c r="D294" s="42">
        <v>57</v>
      </c>
      <c r="E294" s="34">
        <v>60</v>
      </c>
      <c r="F294" s="4">
        <v>8.6999999999999994E-3</v>
      </c>
      <c r="G294" s="57">
        <v>0</v>
      </c>
      <c r="H294" s="57">
        <v>69.349999999999994</v>
      </c>
      <c r="I294" s="25">
        <v>0</v>
      </c>
      <c r="J294" s="3">
        <v>10000</v>
      </c>
      <c r="K294" s="7">
        <f>+IF(AND(E294&gt;=0,E293&gt;=0),K293+1,IF(AND(E294&lt;0,E293&lt;0),K293-1,IF(AND(E294&gt;=0,E293&lt;0),1,-1)))</f>
        <v>3</v>
      </c>
      <c r="L294" s="6">
        <f>+IF(AND(E294&gt;=0,E293&gt;=0),L293+E294,IF(AND(E294&lt;0,E293&lt;0),L293+E294,E294))</f>
        <v>80</v>
      </c>
      <c r="M294" s="42">
        <v>4</v>
      </c>
      <c r="N294" s="9">
        <f>+IF(E294&gt;0,1,0)</f>
        <v>1</v>
      </c>
      <c r="O294" s="9">
        <f>+IF(E294&lt;0,-1,0)</f>
        <v>0</v>
      </c>
      <c r="P294" s="9">
        <f>+IF(E294=0,1,0)</f>
        <v>0</v>
      </c>
      <c r="Q294" s="8">
        <f>IF(E294&gt;=0,E294,0)</f>
        <v>60</v>
      </c>
      <c r="R294" s="8">
        <f>IF(E294&lt;0,E294,0)</f>
        <v>0</v>
      </c>
      <c r="S294" s="42" t="str">
        <f t="shared" si="18"/>
        <v>16.45.00</v>
      </c>
      <c r="T294" s="42" t="str">
        <f t="shared" si="19"/>
        <v>7.45.00</v>
      </c>
      <c r="U294" s="42" t="str">
        <f t="shared" si="20"/>
        <v>12-feb-2021</v>
      </c>
      <c r="V294" s="42">
        <f>MONTH(U294)</f>
        <v>2</v>
      </c>
      <c r="W294" s="42">
        <f>YEAR(U294)</f>
        <v>2021</v>
      </c>
      <c r="X294" s="42">
        <f>DAY(U294)</f>
        <v>12</v>
      </c>
      <c r="Y294" s="25">
        <f>Y293+E294</f>
        <v>1839.7</v>
      </c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</row>
    <row r="295" spans="1:51" s="2" customFormat="1">
      <c r="A295" s="42" t="s">
        <v>194</v>
      </c>
      <c r="B295" s="42" t="s">
        <v>195</v>
      </c>
      <c r="C295" s="42" t="s">
        <v>54</v>
      </c>
      <c r="D295" s="42">
        <v>6</v>
      </c>
      <c r="E295" s="34">
        <v>10</v>
      </c>
      <c r="F295" s="4">
        <v>1.6000000000000001E-3</v>
      </c>
      <c r="G295" s="42">
        <v>0</v>
      </c>
      <c r="H295" s="25">
        <v>14.9</v>
      </c>
      <c r="I295" s="25">
        <v>0</v>
      </c>
      <c r="J295" s="3">
        <v>10000</v>
      </c>
      <c r="K295" s="7">
        <f>+IF(AND(E295&gt;=0,E294&gt;=0),K294+1,IF(AND(E295&lt;0,E294&lt;0),K294-1,IF(AND(E295&gt;=0,E294&lt;0),1,-1)))</f>
        <v>4</v>
      </c>
      <c r="L295" s="6">
        <f>+IF(AND(E295&gt;=0,E294&gt;=0),L294+E295,IF(AND(E295&lt;0,E294&lt;0),L294+E295,E295))</f>
        <v>90</v>
      </c>
      <c r="M295" s="42">
        <v>71</v>
      </c>
      <c r="N295" s="9">
        <f>+IF(E295&gt;0,1,0)</f>
        <v>1</v>
      </c>
      <c r="O295" s="9">
        <f>+IF(E295&lt;0,-1,0)</f>
        <v>0</v>
      </c>
      <c r="P295" s="9">
        <f>+IF(E295=0,1,0)</f>
        <v>0</v>
      </c>
      <c r="Q295" s="8">
        <f>IF(E295&gt;=0,E295,0)</f>
        <v>10</v>
      </c>
      <c r="R295" s="8">
        <f>IF(E295&lt;0,E295,0)</f>
        <v>0</v>
      </c>
      <c r="S295" s="42" t="str">
        <f t="shared" si="18"/>
        <v>22.00.00</v>
      </c>
      <c r="T295" s="42" t="str">
        <f t="shared" si="19"/>
        <v>0.30.00</v>
      </c>
      <c r="U295" s="42" t="str">
        <f t="shared" si="20"/>
        <v>12-feb-2021</v>
      </c>
      <c r="V295" s="42">
        <f>MONTH(U295)</f>
        <v>2</v>
      </c>
      <c r="W295" s="42">
        <f>YEAR(U295)</f>
        <v>2021</v>
      </c>
      <c r="X295" s="42">
        <f>DAY(U295)</f>
        <v>12</v>
      </c>
      <c r="Y295" s="25">
        <f>Y294+E295</f>
        <v>1849.7</v>
      </c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</row>
    <row r="296" spans="1:51" s="2" customFormat="1">
      <c r="A296" s="42" t="s">
        <v>575</v>
      </c>
      <c r="B296" s="42" t="s">
        <v>459</v>
      </c>
      <c r="C296" s="42" t="s">
        <v>54</v>
      </c>
      <c r="D296" s="42">
        <v>2</v>
      </c>
      <c r="E296" s="34">
        <v>-20</v>
      </c>
      <c r="F296" s="4">
        <v>-5.4999999999999997E-3</v>
      </c>
      <c r="G296" s="42">
        <v>0</v>
      </c>
      <c r="H296" s="25">
        <v>0</v>
      </c>
      <c r="I296" s="25">
        <v>-20</v>
      </c>
      <c r="J296" s="3">
        <v>10000</v>
      </c>
      <c r="K296" s="7">
        <f>+IF(AND(E296&gt;=0,E295&gt;=0),K295+1,IF(AND(E296&lt;0,E295&lt;0),K295-1,IF(AND(E296&gt;=0,E295&lt;0),1,-1)))</f>
        <v>-1</v>
      </c>
      <c r="L296" s="6">
        <f>+IF(AND(E296&gt;=0,E295&gt;=0),L295+E296,IF(AND(E296&lt;0,E295&lt;0),L295+E296,E296))</f>
        <v>-20</v>
      </c>
      <c r="M296" s="42">
        <v>282</v>
      </c>
      <c r="N296" s="9">
        <f>+IF(E296&gt;0,1,0)</f>
        <v>0</v>
      </c>
      <c r="O296" s="9">
        <f>+IF(E296&lt;0,-1,0)</f>
        <v>-1</v>
      </c>
      <c r="P296" s="9">
        <f>+IF(E296=0,1,0)</f>
        <v>0</v>
      </c>
      <c r="Q296" s="8">
        <f>IF(E296&gt;=0,E296,0)</f>
        <v>0</v>
      </c>
      <c r="R296" s="8">
        <f>IF(E296&lt;0,E296,0)</f>
        <v>-20</v>
      </c>
      <c r="S296" s="42" t="str">
        <f t="shared" si="18"/>
        <v>9.15.00</v>
      </c>
      <c r="T296" s="42" t="str">
        <f t="shared" si="19"/>
        <v>9.45.00</v>
      </c>
      <c r="U296" s="42" t="str">
        <f t="shared" si="20"/>
        <v>12-feb-2021</v>
      </c>
      <c r="V296" s="42">
        <f>MONTH(U296)</f>
        <v>2</v>
      </c>
      <c r="W296" s="42">
        <f>YEAR(U296)</f>
        <v>2021</v>
      </c>
      <c r="X296" s="42">
        <f>DAY(U296)</f>
        <v>12</v>
      </c>
      <c r="Y296" s="25">
        <f>Y295+E296</f>
        <v>1829.7</v>
      </c>
    </row>
    <row r="297" spans="1:51" s="2" customFormat="1">
      <c r="A297" s="42" t="s">
        <v>245</v>
      </c>
      <c r="B297" s="42" t="s">
        <v>246</v>
      </c>
      <c r="C297" s="42" t="s">
        <v>53</v>
      </c>
      <c r="D297" s="42">
        <v>136</v>
      </c>
      <c r="E297" s="34">
        <v>30</v>
      </c>
      <c r="F297" s="4">
        <v>1.6400000000000001E-2</v>
      </c>
      <c r="G297" s="42">
        <v>0</v>
      </c>
      <c r="H297" s="25">
        <v>30</v>
      </c>
      <c r="I297" s="25">
        <v>-1.5</v>
      </c>
      <c r="J297" s="3">
        <v>10000</v>
      </c>
      <c r="K297" s="7">
        <f>+IF(AND(E297&gt;=0,E296&gt;=0),K296+1,IF(AND(E297&lt;0,E296&lt;0),K296-1,IF(AND(E297&gt;=0,E296&lt;0),1,-1)))</f>
        <v>1</v>
      </c>
      <c r="L297" s="6">
        <f>+IF(AND(E297&gt;=0,E296&gt;=0),L296+E297,IF(AND(E297&lt;0,E296&lt;0),L296+E297,E297))</f>
        <v>30</v>
      </c>
      <c r="M297" s="42">
        <v>98</v>
      </c>
      <c r="N297" s="9">
        <f>+IF(E297&gt;0,1,0)</f>
        <v>1</v>
      </c>
      <c r="O297" s="9">
        <f>+IF(E297&lt;0,-1,0)</f>
        <v>0</v>
      </c>
      <c r="P297" s="9">
        <f>+IF(E297=0,1,0)</f>
        <v>0</v>
      </c>
      <c r="Q297" s="8">
        <f>IF(E297&gt;=0,E297,0)</f>
        <v>30</v>
      </c>
      <c r="R297" s="8">
        <f>IF(E297&lt;0,E297,0)</f>
        <v>0</v>
      </c>
      <c r="S297" s="42" t="str">
        <f t="shared" si="18"/>
        <v>0.15.00</v>
      </c>
      <c r="T297" s="42" t="str">
        <f t="shared" si="19"/>
        <v>15.15.00</v>
      </c>
      <c r="U297" s="42" t="str">
        <f t="shared" si="20"/>
        <v>15-feb-2021</v>
      </c>
      <c r="V297" s="42">
        <f>MONTH(U297)</f>
        <v>2</v>
      </c>
      <c r="W297" s="42">
        <f>YEAR(U297)</f>
        <v>2021</v>
      </c>
      <c r="X297" s="42">
        <f>DAY(U297)</f>
        <v>15</v>
      </c>
      <c r="Y297" s="25">
        <f>Y296+E297</f>
        <v>1859.7</v>
      </c>
    </row>
    <row r="298" spans="1:51" s="2" customFormat="1">
      <c r="A298" s="42" t="s">
        <v>192</v>
      </c>
      <c r="B298" s="42" t="s">
        <v>193</v>
      </c>
      <c r="C298" s="42" t="s">
        <v>53</v>
      </c>
      <c r="D298" s="42">
        <v>4</v>
      </c>
      <c r="E298" s="34">
        <v>10</v>
      </c>
      <c r="F298" s="4">
        <v>1.6000000000000001E-3</v>
      </c>
      <c r="G298" s="42">
        <v>0</v>
      </c>
      <c r="H298" s="25">
        <v>11.4</v>
      </c>
      <c r="I298" s="25">
        <v>0</v>
      </c>
      <c r="J298" s="3">
        <v>10000</v>
      </c>
      <c r="K298" s="7">
        <f>+IF(AND(E298&gt;=0,E297&gt;=0),K297+1,IF(AND(E298&lt;0,E297&lt;0),K297-1,IF(AND(E298&gt;=0,E297&lt;0),1,-1)))</f>
        <v>2</v>
      </c>
      <c r="L298" s="6">
        <f>+IF(AND(E298&gt;=0,E297&gt;=0),L297+E298,IF(AND(E298&lt;0,E297&lt;0),L297+E298,E298))</f>
        <v>40</v>
      </c>
      <c r="M298" s="42">
        <v>70</v>
      </c>
      <c r="N298" s="9">
        <f>+IF(E298&gt;0,1,0)</f>
        <v>1</v>
      </c>
      <c r="O298" s="9">
        <f>+IF(E298&lt;0,-1,0)</f>
        <v>0</v>
      </c>
      <c r="P298" s="9">
        <f>+IF(E298=0,1,0)</f>
        <v>0</v>
      </c>
      <c r="Q298" s="8">
        <f>IF(E298&gt;=0,E298,0)</f>
        <v>10</v>
      </c>
      <c r="R298" s="8">
        <f>IF(E298&lt;0,E298,0)</f>
        <v>0</v>
      </c>
      <c r="S298" s="42" t="str">
        <f t="shared" si="18"/>
        <v>17.00.00</v>
      </c>
      <c r="T298" s="42" t="str">
        <f t="shared" si="19"/>
        <v>18.00.00</v>
      </c>
      <c r="U298" s="42" t="str">
        <f t="shared" si="20"/>
        <v>16-feb-2021</v>
      </c>
      <c r="V298" s="42">
        <f>MONTH(U298)</f>
        <v>2</v>
      </c>
      <c r="W298" s="42">
        <f>YEAR(U298)</f>
        <v>2021</v>
      </c>
      <c r="X298" s="42">
        <f>DAY(U298)</f>
        <v>16</v>
      </c>
      <c r="Y298" s="25">
        <f>Y297+E298</f>
        <v>1869.7</v>
      </c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</row>
    <row r="299" spans="1:51" s="2" customFormat="1">
      <c r="A299" s="42" t="s">
        <v>193</v>
      </c>
      <c r="B299" s="42" t="s">
        <v>574</v>
      </c>
      <c r="C299" s="42" t="s">
        <v>53</v>
      </c>
      <c r="D299" s="42">
        <v>33</v>
      </c>
      <c r="E299" s="36">
        <v>9.6</v>
      </c>
      <c r="F299" s="4">
        <v>2.5999999999999999E-3</v>
      </c>
      <c r="G299" s="42">
        <v>0</v>
      </c>
      <c r="H299" s="25">
        <v>10.1</v>
      </c>
      <c r="I299" s="25">
        <v>-6</v>
      </c>
      <c r="J299" s="3">
        <v>10000</v>
      </c>
      <c r="K299" s="7">
        <f>+IF(AND(E299&gt;=0,E298&gt;=0),K298+1,IF(AND(E299&lt;0,E298&lt;0),K298-1,IF(AND(E299&gt;=0,E298&lt;0),1,-1)))</f>
        <v>3</v>
      </c>
      <c r="L299" s="6">
        <f>+IF(AND(E299&gt;=0,E298&gt;=0),L298+E299,IF(AND(E299&lt;0,E298&lt;0),L298+E299,E299))</f>
        <v>49.6</v>
      </c>
      <c r="M299" s="42">
        <v>281</v>
      </c>
      <c r="N299" s="9">
        <f>+IF(E299&gt;0,1,0)</f>
        <v>1</v>
      </c>
      <c r="O299" s="9">
        <f>+IF(E299&lt;0,-1,0)</f>
        <v>0</v>
      </c>
      <c r="P299" s="9">
        <f>+IF(E299=0,1,0)</f>
        <v>0</v>
      </c>
      <c r="Q299" s="8">
        <f>IF(E299&gt;=0,E299,0)</f>
        <v>9.6</v>
      </c>
      <c r="R299" s="8">
        <f>IF(E299&lt;0,E299,0)</f>
        <v>0</v>
      </c>
      <c r="S299" s="42" t="str">
        <f t="shared" si="18"/>
        <v>18.00.00</v>
      </c>
      <c r="T299" s="42" t="str">
        <f t="shared" si="19"/>
        <v>2.15.00</v>
      </c>
      <c r="U299" s="42" t="str">
        <f t="shared" si="20"/>
        <v>16-feb-2021</v>
      </c>
      <c r="V299" s="42">
        <f>MONTH(U299)</f>
        <v>2</v>
      </c>
      <c r="W299" s="42">
        <f>YEAR(U299)</f>
        <v>2021</v>
      </c>
      <c r="X299" s="42">
        <f>DAY(U299)</f>
        <v>16</v>
      </c>
      <c r="Y299" s="25">
        <f>Y298+E299</f>
        <v>1879.3</v>
      </c>
    </row>
    <row r="300" spans="1:51" s="2" customFormat="1">
      <c r="A300" s="42" t="s">
        <v>116</v>
      </c>
      <c r="B300" s="42" t="s">
        <v>64</v>
      </c>
      <c r="C300" s="42" t="s">
        <v>53</v>
      </c>
      <c r="D300" s="42">
        <v>30</v>
      </c>
      <c r="E300" s="34">
        <v>10</v>
      </c>
      <c r="F300" s="4">
        <v>2.5000000000000001E-3</v>
      </c>
      <c r="G300" s="4">
        <v>0</v>
      </c>
      <c r="H300" s="57">
        <v>10.64</v>
      </c>
      <c r="I300" s="25">
        <v>-8.61</v>
      </c>
      <c r="J300" s="3">
        <v>10000</v>
      </c>
      <c r="K300" s="7">
        <f>+IF(AND(E300&gt;=0,E299&gt;=0),K299+1,IF(AND(E300&lt;0,E299&lt;0),K299-1,IF(AND(E300&gt;=0,E299&lt;0),1,-1)))</f>
        <v>4</v>
      </c>
      <c r="L300" s="6">
        <f>+IF(AND(E300&gt;=0,E299&gt;=0),L299+E300,IF(AND(E300&lt;0,E299&lt;0),L299+E300,E300))</f>
        <v>59.6</v>
      </c>
      <c r="M300" s="42">
        <v>30</v>
      </c>
      <c r="N300" s="9">
        <f>+IF(E300&gt;0,1,0)</f>
        <v>1</v>
      </c>
      <c r="O300" s="9">
        <f>+IF(E300&lt;0,-1,0)</f>
        <v>0</v>
      </c>
      <c r="P300" s="9">
        <f>+IF(E300=0,1,0)</f>
        <v>0</v>
      </c>
      <c r="Q300" s="8">
        <f>IF(E300&gt;=0,E300,0)</f>
        <v>10</v>
      </c>
      <c r="R300" s="8">
        <f>IF(E300&lt;0,E300,0)</f>
        <v>0</v>
      </c>
      <c r="S300" s="42" t="str">
        <f t="shared" si="18"/>
        <v>21.45.00</v>
      </c>
      <c r="T300" s="42" t="str">
        <f t="shared" si="19"/>
        <v>5.15.00</v>
      </c>
      <c r="U300" s="42" t="str">
        <f t="shared" si="20"/>
        <v>17-feb-2021</v>
      </c>
      <c r="V300" s="42">
        <f>MONTH(U300)</f>
        <v>2</v>
      </c>
      <c r="W300" s="42">
        <f>YEAR(U300)</f>
        <v>2021</v>
      </c>
      <c r="X300" s="42">
        <f>DAY(U300)</f>
        <v>17</v>
      </c>
      <c r="Y300" s="25">
        <f>Y299+E300</f>
        <v>1889.3</v>
      </c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</row>
    <row r="301" spans="1:51" s="2" customFormat="1">
      <c r="A301" s="42" t="s">
        <v>322</v>
      </c>
      <c r="B301" s="42" t="s">
        <v>323</v>
      </c>
      <c r="C301" s="42" t="s">
        <v>53</v>
      </c>
      <c r="D301" s="42">
        <v>5</v>
      </c>
      <c r="E301" s="38">
        <v>10</v>
      </c>
      <c r="F301" s="4">
        <v>3.0000000000000001E-3</v>
      </c>
      <c r="G301" s="42">
        <v>0</v>
      </c>
      <c r="H301" s="25">
        <v>10.55</v>
      </c>
      <c r="I301" s="25">
        <v>0</v>
      </c>
      <c r="J301" s="3">
        <v>10000</v>
      </c>
      <c r="K301" s="7">
        <f>+IF(AND(E301&gt;=0,E300&gt;=0),K300+1,IF(AND(E301&lt;0,E300&lt;0),K300-1,IF(AND(E301&gt;=0,E300&lt;0),1,-1)))</f>
        <v>5</v>
      </c>
      <c r="L301" s="6">
        <f>+IF(AND(E301&gt;=0,E300&gt;=0),L300+E301,IF(AND(E301&lt;0,E300&lt;0),L300+E301,E301))</f>
        <v>69.599999999999994</v>
      </c>
      <c r="M301" s="42">
        <v>137</v>
      </c>
      <c r="N301" s="9">
        <f>+IF(E301&gt;0,1,0)</f>
        <v>1</v>
      </c>
      <c r="O301" s="9">
        <f>+IF(E301&lt;0,-1,0)</f>
        <v>0</v>
      </c>
      <c r="P301" s="9">
        <f>+IF(E301=0,1,0)</f>
        <v>0</v>
      </c>
      <c r="Q301" s="8">
        <f>IF(E301&gt;=0,E301,0)</f>
        <v>10</v>
      </c>
      <c r="R301" s="8">
        <f>IF(E301&lt;0,E301,0)</f>
        <v>0</v>
      </c>
      <c r="S301" s="42" t="str">
        <f t="shared" si="18"/>
        <v>9.00.00</v>
      </c>
      <c r="T301" s="42" t="str">
        <f t="shared" si="19"/>
        <v>10.15.00</v>
      </c>
      <c r="U301" s="42" t="str">
        <f t="shared" si="20"/>
        <v>17-feb-2021</v>
      </c>
      <c r="V301" s="42">
        <f>MONTH(U301)</f>
        <v>2</v>
      </c>
      <c r="W301" s="42">
        <f>YEAR(U301)</f>
        <v>2021</v>
      </c>
      <c r="X301" s="42">
        <f>DAY(U301)</f>
        <v>17</v>
      </c>
      <c r="Y301" s="25">
        <f>Y300+E301</f>
        <v>1899.3</v>
      </c>
    </row>
    <row r="302" spans="1:51" s="2" customFormat="1">
      <c r="A302" s="42" t="s">
        <v>456</v>
      </c>
      <c r="B302" s="42" t="s">
        <v>457</v>
      </c>
      <c r="C302" s="42" t="s">
        <v>53</v>
      </c>
      <c r="D302" s="42">
        <v>130</v>
      </c>
      <c r="E302" s="34">
        <v>10</v>
      </c>
      <c r="F302" s="4">
        <v>3.5000000000000001E-3</v>
      </c>
      <c r="G302" s="42">
        <v>0</v>
      </c>
      <c r="H302" s="25">
        <v>10.65</v>
      </c>
      <c r="I302" s="25">
        <v>-10</v>
      </c>
      <c r="J302" s="3">
        <v>10000</v>
      </c>
      <c r="K302" s="7">
        <f>+IF(AND(E302&gt;=0,E301&gt;=0),K301+1,IF(AND(E302&lt;0,E301&lt;0),K301-1,IF(AND(E302&gt;=0,E301&lt;0),1,-1)))</f>
        <v>6</v>
      </c>
      <c r="L302" s="6">
        <f>+IF(AND(E302&gt;=0,E301&gt;=0),L301+E302,IF(AND(E302&lt;0,E301&lt;0),L301+E302,E302))</f>
        <v>79.599999999999994</v>
      </c>
      <c r="M302" s="42">
        <v>211</v>
      </c>
      <c r="N302" s="9">
        <f>+IF(E302&gt;0,1,0)</f>
        <v>1</v>
      </c>
      <c r="O302" s="9">
        <f>+IF(E302&lt;0,-1,0)</f>
        <v>0</v>
      </c>
      <c r="P302" s="9">
        <f>+IF(E302=0,1,0)</f>
        <v>0</v>
      </c>
      <c r="Q302" s="8">
        <f>IF(E302&gt;=0,E302,0)</f>
        <v>10</v>
      </c>
      <c r="R302" s="8">
        <f>IF(E302&lt;0,E302,0)</f>
        <v>0</v>
      </c>
      <c r="S302" s="42" t="str">
        <f t="shared" si="18"/>
        <v>1.00.00</v>
      </c>
      <c r="T302" s="42" t="str">
        <f t="shared" si="19"/>
        <v>9.30.00</v>
      </c>
      <c r="U302" s="42" t="str">
        <f t="shared" si="20"/>
        <v>17-feb-2021</v>
      </c>
      <c r="V302" s="42">
        <f>MONTH(U302)</f>
        <v>2</v>
      </c>
      <c r="W302" s="42">
        <f>YEAR(U302)</f>
        <v>2021</v>
      </c>
      <c r="X302" s="42">
        <f>DAY(U302)</f>
        <v>17</v>
      </c>
      <c r="Y302" s="25">
        <f>Y301+E302</f>
        <v>1909.3</v>
      </c>
    </row>
    <row r="303" spans="1:51" s="2" customFormat="1">
      <c r="A303" s="42" t="s">
        <v>63</v>
      </c>
      <c r="B303" s="42" t="s">
        <v>64</v>
      </c>
      <c r="C303" s="42" t="s">
        <v>53</v>
      </c>
      <c r="D303" s="42">
        <v>10</v>
      </c>
      <c r="E303" s="34">
        <v>20</v>
      </c>
      <c r="F303" s="4">
        <v>2.8999999999999998E-3</v>
      </c>
      <c r="G303" s="57">
        <v>0</v>
      </c>
      <c r="H303" s="57">
        <v>25.75</v>
      </c>
      <c r="I303" s="25">
        <v>-14.8</v>
      </c>
      <c r="J303" s="3">
        <v>10000</v>
      </c>
      <c r="K303" s="7">
        <f>+IF(AND(E303&gt;=0,E302&gt;=0),K302+1,IF(AND(E303&lt;0,E302&lt;0),K302-1,IF(AND(E303&gt;=0,E302&lt;0),1,-1)))</f>
        <v>7</v>
      </c>
      <c r="L303" s="6">
        <f>+IF(AND(E303&gt;=0,E302&gt;=0),L302+E303,IF(AND(E303&lt;0,E302&lt;0),L302+E303,E303))</f>
        <v>99.6</v>
      </c>
      <c r="M303" s="42">
        <v>3</v>
      </c>
      <c r="N303" s="9">
        <f>+IF(E303&gt;0,1,0)</f>
        <v>1</v>
      </c>
      <c r="O303" s="9">
        <f>+IF(E303&lt;0,-1,0)</f>
        <v>0</v>
      </c>
      <c r="P303" s="9">
        <f>+IF(E303=0,1,0)</f>
        <v>0</v>
      </c>
      <c r="Q303" s="8">
        <f>IF(E303&gt;=0,E303,0)</f>
        <v>20</v>
      </c>
      <c r="R303" s="8">
        <f>IF(E303&lt;0,E303,0)</f>
        <v>0</v>
      </c>
      <c r="S303" s="42" t="str">
        <f t="shared" si="18"/>
        <v>2.45.00</v>
      </c>
      <c r="T303" s="42" t="str">
        <f t="shared" si="19"/>
        <v>5.15.00</v>
      </c>
      <c r="U303" s="42" t="str">
        <f t="shared" si="20"/>
        <v>18-feb-2021</v>
      </c>
      <c r="V303" s="42">
        <f>MONTH(U303)</f>
        <v>2</v>
      </c>
      <c r="W303" s="42">
        <f>YEAR(U303)</f>
        <v>2021</v>
      </c>
      <c r="X303" s="42">
        <f>DAY(U303)</f>
        <v>18</v>
      </c>
      <c r="Y303" s="25">
        <f>Y302+E303</f>
        <v>1929.3</v>
      </c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</row>
    <row r="304" spans="1:51" s="2" customFormat="1">
      <c r="A304" s="42" t="s">
        <v>243</v>
      </c>
      <c r="B304" s="42" t="s">
        <v>244</v>
      </c>
      <c r="C304" s="42" t="s">
        <v>53</v>
      </c>
      <c r="D304" s="42">
        <v>89</v>
      </c>
      <c r="E304" s="34">
        <v>10</v>
      </c>
      <c r="F304" s="4">
        <v>5.5999999999999999E-3</v>
      </c>
      <c r="G304" s="42">
        <v>0</v>
      </c>
      <c r="H304" s="25">
        <v>10.4</v>
      </c>
      <c r="I304" s="25">
        <v>-6.9</v>
      </c>
      <c r="J304" s="3">
        <v>10000</v>
      </c>
      <c r="K304" s="7">
        <f>+IF(AND(E304&gt;=0,E303&gt;=0),K303+1,IF(AND(E304&lt;0,E303&lt;0),K303-1,IF(AND(E304&gt;=0,E303&lt;0),1,-1)))</f>
        <v>8</v>
      </c>
      <c r="L304" s="6">
        <f>+IF(AND(E304&gt;=0,E303&gt;=0),L303+E304,IF(AND(E304&lt;0,E303&lt;0),L303+E304,E304))</f>
        <v>109.6</v>
      </c>
      <c r="M304" s="42">
        <v>97</v>
      </c>
      <c r="N304" s="9">
        <f>+IF(E304&gt;0,1,0)</f>
        <v>1</v>
      </c>
      <c r="O304" s="9">
        <f>+IF(E304&lt;0,-1,0)</f>
        <v>0</v>
      </c>
      <c r="P304" s="9">
        <f>+IF(E304=0,1,0)</f>
        <v>0</v>
      </c>
      <c r="Q304" s="8">
        <f>IF(E304&gt;=0,E304,0)</f>
        <v>10</v>
      </c>
      <c r="R304" s="8">
        <f>IF(E304&lt;0,E304,0)</f>
        <v>0</v>
      </c>
      <c r="S304" s="42" t="str">
        <f t="shared" si="18"/>
        <v>2.00.00</v>
      </c>
      <c r="T304" s="42" t="str">
        <f t="shared" si="19"/>
        <v>1.15.00</v>
      </c>
      <c r="U304" s="42" t="str">
        <f t="shared" si="20"/>
        <v>18-feb-2021</v>
      </c>
      <c r="V304" s="42">
        <f>MONTH(U304)</f>
        <v>2</v>
      </c>
      <c r="W304" s="42">
        <f>YEAR(U304)</f>
        <v>2021</v>
      </c>
      <c r="X304" s="42">
        <f>DAY(U304)</f>
        <v>18</v>
      </c>
      <c r="Y304" s="25">
        <f>Y303+E304</f>
        <v>1939.3</v>
      </c>
    </row>
    <row r="305" spans="1:51" s="2" customFormat="1">
      <c r="A305" s="42" t="s">
        <v>190</v>
      </c>
      <c r="B305" s="42" t="s">
        <v>191</v>
      </c>
      <c r="C305" s="42" t="s">
        <v>53</v>
      </c>
      <c r="D305" s="42">
        <v>1</v>
      </c>
      <c r="E305" s="34">
        <v>10</v>
      </c>
      <c r="F305" s="4">
        <v>1.6000000000000001E-3</v>
      </c>
      <c r="G305" s="42">
        <v>0</v>
      </c>
      <c r="H305" s="25">
        <v>15.3</v>
      </c>
      <c r="I305" s="25">
        <v>0</v>
      </c>
      <c r="J305" s="3">
        <v>10000</v>
      </c>
      <c r="K305" s="7">
        <f>+IF(AND(E305&gt;=0,E304&gt;=0),K304+1,IF(AND(E305&lt;0,E304&lt;0),K304-1,IF(AND(E305&gt;=0,E304&lt;0),1,-1)))</f>
        <v>9</v>
      </c>
      <c r="L305" s="6">
        <f>+IF(AND(E305&gt;=0,E304&gt;=0),L304+E305,IF(AND(E305&lt;0,E304&lt;0),L304+E305,E305))</f>
        <v>119.6</v>
      </c>
      <c r="M305" s="42">
        <v>69</v>
      </c>
      <c r="N305" s="9">
        <f>+IF(E305&gt;0,1,0)</f>
        <v>1</v>
      </c>
      <c r="O305" s="9">
        <f>+IF(E305&lt;0,-1,0)</f>
        <v>0</v>
      </c>
      <c r="P305" s="9">
        <f>+IF(E305=0,1,0)</f>
        <v>0</v>
      </c>
      <c r="Q305" s="8">
        <f>IF(E305&gt;=0,E305,0)</f>
        <v>10</v>
      </c>
      <c r="R305" s="8">
        <f>IF(E305&lt;0,E305,0)</f>
        <v>0</v>
      </c>
      <c r="S305" s="42" t="str">
        <f t="shared" si="18"/>
        <v>15.45.00</v>
      </c>
      <c r="T305" s="42" t="str">
        <f t="shared" si="19"/>
        <v>16.00.00</v>
      </c>
      <c r="U305" s="42" t="str">
        <f t="shared" si="20"/>
        <v>23-feb-2021</v>
      </c>
      <c r="V305" s="42">
        <f>MONTH(U305)</f>
        <v>2</v>
      </c>
      <c r="W305" s="42">
        <f>YEAR(U305)</f>
        <v>2021</v>
      </c>
      <c r="X305" s="42">
        <f>DAY(U305)</f>
        <v>23</v>
      </c>
      <c r="Y305" s="25">
        <f>Y304+E305</f>
        <v>1949.3</v>
      </c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</row>
    <row r="306" spans="1:51" s="2" customFormat="1">
      <c r="A306" s="42" t="s">
        <v>390</v>
      </c>
      <c r="B306" s="42" t="s">
        <v>391</v>
      </c>
      <c r="C306" s="42" t="s">
        <v>53</v>
      </c>
      <c r="D306" s="42">
        <v>12</v>
      </c>
      <c r="E306" s="38">
        <v>60</v>
      </c>
      <c r="F306" s="4">
        <v>8.6E-3</v>
      </c>
      <c r="G306" s="42">
        <v>0</v>
      </c>
      <c r="H306" s="25">
        <v>108.05</v>
      </c>
      <c r="I306" s="25">
        <v>0</v>
      </c>
      <c r="J306" s="3">
        <v>10000</v>
      </c>
      <c r="K306" s="7">
        <f>+IF(AND(E306&gt;=0,E305&gt;=0),K305+1,IF(AND(E306&lt;0,E305&lt;0),K305-1,IF(AND(E306&gt;=0,E305&lt;0),1,-1)))</f>
        <v>10</v>
      </c>
      <c r="L306" s="6">
        <f>+IF(AND(E306&gt;=0,E305&gt;=0),L305+E306,IF(AND(E306&lt;0,E305&lt;0),L305+E306,E306))</f>
        <v>179.6</v>
      </c>
      <c r="M306" s="42">
        <v>172</v>
      </c>
      <c r="N306" s="9">
        <f>+IF(E306&gt;0,1,0)</f>
        <v>1</v>
      </c>
      <c r="O306" s="9">
        <f>+IF(E306&lt;0,-1,0)</f>
        <v>0</v>
      </c>
      <c r="P306" s="9">
        <f>+IF(E306=0,1,0)</f>
        <v>0</v>
      </c>
      <c r="Q306" s="8">
        <f>IF(E306&gt;=0,E306,0)</f>
        <v>60</v>
      </c>
      <c r="R306" s="8">
        <f>IF(E306&lt;0,E306,0)</f>
        <v>0</v>
      </c>
      <c r="S306" s="42" t="str">
        <f t="shared" si="18"/>
        <v>9.30.00</v>
      </c>
      <c r="T306" s="42" t="str">
        <f t="shared" si="19"/>
        <v>12.30.00</v>
      </c>
      <c r="U306" s="42" t="str">
        <f t="shared" si="20"/>
        <v>23-feb-2021</v>
      </c>
      <c r="V306" s="42">
        <f>MONTH(U306)</f>
        <v>2</v>
      </c>
      <c r="W306" s="42">
        <f>YEAR(U306)</f>
        <v>2021</v>
      </c>
      <c r="X306" s="42">
        <f>DAY(U306)</f>
        <v>23</v>
      </c>
      <c r="Y306" s="25">
        <f>Y305+E306</f>
        <v>2009.3</v>
      </c>
    </row>
    <row r="307" spans="1:51" s="2" customFormat="1">
      <c r="A307" s="42" t="s">
        <v>452</v>
      </c>
      <c r="B307" s="42" t="s">
        <v>453</v>
      </c>
      <c r="C307" s="42" t="s">
        <v>54</v>
      </c>
      <c r="D307" s="42">
        <v>3</v>
      </c>
      <c r="E307" s="36">
        <v>-20</v>
      </c>
      <c r="F307" s="4">
        <v>-6.8999999999999999E-3</v>
      </c>
      <c r="G307" s="42">
        <v>0</v>
      </c>
      <c r="H307" s="25">
        <v>0</v>
      </c>
      <c r="I307" s="25">
        <v>-20</v>
      </c>
      <c r="J307" s="3">
        <v>10000</v>
      </c>
      <c r="K307" s="7">
        <f>+IF(AND(E307&gt;=0,E306&gt;=0),K306+1,IF(AND(E307&lt;0,E306&lt;0),K306-1,IF(AND(E307&gt;=0,E306&lt;0),1,-1)))</f>
        <v>-1</v>
      </c>
      <c r="L307" s="6">
        <f>+IF(AND(E307&gt;=0,E306&gt;=0),L306+E307,IF(AND(E307&lt;0,E306&lt;0),L306+E307,E307))</f>
        <v>-20</v>
      </c>
      <c r="M307" s="42">
        <v>209</v>
      </c>
      <c r="N307" s="9">
        <f>+IF(E307&gt;0,1,0)</f>
        <v>0</v>
      </c>
      <c r="O307" s="9">
        <f>+IF(E307&lt;0,-1,0)</f>
        <v>-1</v>
      </c>
      <c r="P307" s="9">
        <f>+IF(E307=0,1,0)</f>
        <v>0</v>
      </c>
      <c r="Q307" s="8">
        <f>IF(E307&gt;=0,E307,0)</f>
        <v>0</v>
      </c>
      <c r="R307" s="8">
        <f>IF(E307&lt;0,E307,0)</f>
        <v>-20</v>
      </c>
      <c r="S307" s="42" t="str">
        <f t="shared" si="18"/>
        <v>9.15.00</v>
      </c>
      <c r="T307" s="42" t="str">
        <f t="shared" si="19"/>
        <v>10.00.00</v>
      </c>
      <c r="U307" s="42" t="str">
        <f t="shared" si="20"/>
        <v>23-feb-2021</v>
      </c>
      <c r="V307" s="42">
        <f>MONTH(U307)</f>
        <v>2</v>
      </c>
      <c r="W307" s="42">
        <f>YEAR(U307)</f>
        <v>2021</v>
      </c>
      <c r="X307" s="42">
        <f>DAY(U307)</f>
        <v>23</v>
      </c>
      <c r="Y307" s="25">
        <f>Y306+E307</f>
        <v>1989.3</v>
      </c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</row>
    <row r="308" spans="1:51" s="2" customFormat="1">
      <c r="A308" s="42" t="s">
        <v>454</v>
      </c>
      <c r="B308" s="42" t="s">
        <v>455</v>
      </c>
      <c r="C308" s="42" t="s">
        <v>54</v>
      </c>
      <c r="D308" s="42">
        <v>24</v>
      </c>
      <c r="E308" s="38">
        <v>10</v>
      </c>
      <c r="F308" s="4">
        <v>3.5000000000000001E-3</v>
      </c>
      <c r="G308" s="42">
        <v>0</v>
      </c>
      <c r="H308" s="25">
        <v>13.55</v>
      </c>
      <c r="I308" s="25">
        <v>-8.0500000000000007</v>
      </c>
      <c r="J308" s="3">
        <v>10000</v>
      </c>
      <c r="K308" s="7">
        <f>+IF(AND(E308&gt;=0,E307&gt;=0),K307+1,IF(AND(E308&lt;0,E307&lt;0),K307-1,IF(AND(E308&gt;=0,E307&lt;0),1,-1)))</f>
        <v>1</v>
      </c>
      <c r="L308" s="6">
        <f>+IF(AND(E308&gt;=0,E307&gt;=0),L307+E308,IF(AND(E308&lt;0,E307&lt;0),L307+E308,E308))</f>
        <v>10</v>
      </c>
      <c r="M308" s="42">
        <v>210</v>
      </c>
      <c r="N308" s="9">
        <f>+IF(E308&gt;0,1,0)</f>
        <v>1</v>
      </c>
      <c r="O308" s="9">
        <f>+IF(E308&lt;0,-1,0)</f>
        <v>0</v>
      </c>
      <c r="P308" s="9">
        <f>+IF(E308=0,1,0)</f>
        <v>0</v>
      </c>
      <c r="Q308" s="8">
        <f>IF(E308&gt;=0,E308,0)</f>
        <v>10</v>
      </c>
      <c r="R308" s="8">
        <f>IF(E308&lt;0,E308,0)</f>
        <v>0</v>
      </c>
      <c r="S308" s="42" t="str">
        <f t="shared" si="18"/>
        <v>0.30.00</v>
      </c>
      <c r="T308" s="42" t="str">
        <f t="shared" si="19"/>
        <v>6.30.00</v>
      </c>
      <c r="U308" s="42" t="str">
        <f t="shared" si="20"/>
        <v>23-feb-2021</v>
      </c>
      <c r="V308" s="42">
        <f>MONTH(U308)</f>
        <v>2</v>
      </c>
      <c r="W308" s="42">
        <f>YEAR(U308)</f>
        <v>2021</v>
      </c>
      <c r="X308" s="42">
        <f>DAY(U308)</f>
        <v>23</v>
      </c>
      <c r="Y308" s="25">
        <f>Y307+E308</f>
        <v>1999.3</v>
      </c>
    </row>
    <row r="309" spans="1:51" s="2" customFormat="1">
      <c r="A309" s="42" t="s">
        <v>390</v>
      </c>
      <c r="B309" s="42" t="s">
        <v>573</v>
      </c>
      <c r="C309" s="42" t="s">
        <v>53</v>
      </c>
      <c r="D309" s="42">
        <v>4</v>
      </c>
      <c r="E309" s="34">
        <v>15</v>
      </c>
      <c r="F309" s="4">
        <v>4.1000000000000003E-3</v>
      </c>
      <c r="G309" s="42">
        <v>0</v>
      </c>
      <c r="H309" s="25">
        <v>21.5</v>
      </c>
      <c r="I309" s="25">
        <v>-1.5</v>
      </c>
      <c r="J309" s="3">
        <v>10000</v>
      </c>
      <c r="K309" s="7">
        <f>+IF(AND(E309&gt;=0,E308&gt;=0),K308+1,IF(AND(E309&lt;0,E308&lt;0),K308-1,IF(AND(E309&gt;=0,E308&lt;0),1,-1)))</f>
        <v>2</v>
      </c>
      <c r="L309" s="6">
        <f>+IF(AND(E309&gt;=0,E308&gt;=0),L308+E309,IF(AND(E309&lt;0,E308&lt;0),L308+E309,E309))</f>
        <v>25</v>
      </c>
      <c r="M309" s="42">
        <v>280</v>
      </c>
      <c r="N309" s="9">
        <f>+IF(E309&gt;0,1,0)</f>
        <v>1</v>
      </c>
      <c r="O309" s="9">
        <f>+IF(E309&lt;0,-1,0)</f>
        <v>0</v>
      </c>
      <c r="P309" s="9">
        <f>+IF(E309=0,1,0)</f>
        <v>0</v>
      </c>
      <c r="Q309" s="8">
        <f>IF(E309&gt;=0,E309,0)</f>
        <v>15</v>
      </c>
      <c r="R309" s="8">
        <f>IF(E309&lt;0,E309,0)</f>
        <v>0</v>
      </c>
      <c r="S309" s="42" t="str">
        <f t="shared" si="18"/>
        <v>9.30.00</v>
      </c>
      <c r="T309" s="42" t="str">
        <f t="shared" si="19"/>
        <v>10.30.00</v>
      </c>
      <c r="U309" s="42" t="str">
        <f t="shared" si="20"/>
        <v>23-feb-2021</v>
      </c>
      <c r="V309" s="42">
        <f>MONTH(U309)</f>
        <v>2</v>
      </c>
      <c r="W309" s="42">
        <f>YEAR(U309)</f>
        <v>2021</v>
      </c>
      <c r="X309" s="42">
        <f>DAY(U309)</f>
        <v>23</v>
      </c>
      <c r="Y309" s="25">
        <f>Y308+E309</f>
        <v>2014.3</v>
      </c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</row>
    <row r="310" spans="1:51" s="2" customFormat="1">
      <c r="A310" s="42" t="s">
        <v>571</v>
      </c>
      <c r="B310" s="42" t="s">
        <v>572</v>
      </c>
      <c r="C310" s="42" t="s">
        <v>54</v>
      </c>
      <c r="D310" s="42">
        <v>9</v>
      </c>
      <c r="E310" s="34">
        <v>10</v>
      </c>
      <c r="F310" s="4">
        <v>2.7000000000000001E-3</v>
      </c>
      <c r="G310" s="42">
        <v>0</v>
      </c>
      <c r="H310" s="25">
        <v>10</v>
      </c>
      <c r="I310" s="25">
        <v>-2</v>
      </c>
      <c r="J310" s="3">
        <v>10000</v>
      </c>
      <c r="K310" s="7">
        <f>+IF(AND(E310&gt;=0,E309&gt;=0),K309+1,IF(AND(E310&lt;0,E309&lt;0),K309-1,IF(AND(E310&gt;=0,E309&lt;0),1,-1)))</f>
        <v>3</v>
      </c>
      <c r="L310" s="6">
        <f>+IF(AND(E310&gt;=0,E309&gt;=0),L309+E310,IF(AND(E310&lt;0,E309&lt;0),L309+E310,E310))</f>
        <v>35</v>
      </c>
      <c r="M310" s="42">
        <v>279</v>
      </c>
      <c r="N310" s="9">
        <f>+IF(E310&gt;0,1,0)</f>
        <v>1</v>
      </c>
      <c r="O310" s="9">
        <f>+IF(E310&lt;0,-1,0)</f>
        <v>0</v>
      </c>
      <c r="P310" s="9">
        <f>+IF(E310=0,1,0)</f>
        <v>0</v>
      </c>
      <c r="Q310" s="8">
        <f>IF(E310&gt;=0,E310,0)</f>
        <v>10</v>
      </c>
      <c r="R310" s="8">
        <f>IF(E310&lt;0,E310,0)</f>
        <v>0</v>
      </c>
      <c r="S310" s="42" t="str">
        <f t="shared" si="18"/>
        <v>14.00.00</v>
      </c>
      <c r="T310" s="42" t="str">
        <f t="shared" si="19"/>
        <v>16.15.00</v>
      </c>
      <c r="U310" s="42" t="str">
        <f t="shared" si="20"/>
        <v xml:space="preserve">1-mar-2021 </v>
      </c>
      <c r="V310" s="42">
        <f>MONTH(U310)</f>
        <v>3</v>
      </c>
      <c r="W310" s="42">
        <f>YEAR(U310)</f>
        <v>2021</v>
      </c>
      <c r="X310" s="42">
        <f>DAY(U310)</f>
        <v>1</v>
      </c>
      <c r="Y310" s="25">
        <f>Y309+E310</f>
        <v>2024.3</v>
      </c>
    </row>
    <row r="311" spans="1:51" s="2" customFormat="1">
      <c r="A311" s="42" t="s">
        <v>569</v>
      </c>
      <c r="B311" s="42" t="s">
        <v>570</v>
      </c>
      <c r="C311" s="42" t="s">
        <v>54</v>
      </c>
      <c r="D311" s="42">
        <v>6</v>
      </c>
      <c r="E311" s="34">
        <v>10</v>
      </c>
      <c r="F311" s="4">
        <v>2.7000000000000001E-3</v>
      </c>
      <c r="G311" s="42">
        <v>0</v>
      </c>
      <c r="H311" s="25">
        <v>11</v>
      </c>
      <c r="I311" s="25">
        <v>0</v>
      </c>
      <c r="J311" s="3">
        <v>10000</v>
      </c>
      <c r="K311" s="7">
        <f>+IF(AND(E311&gt;=0,E310&gt;=0),K310+1,IF(AND(E311&lt;0,E310&lt;0),K310-1,IF(AND(E311&gt;=0,E310&lt;0),1,-1)))</f>
        <v>4</v>
      </c>
      <c r="L311" s="6">
        <f>+IF(AND(E311&gt;=0,E310&gt;=0),L310+E311,IF(AND(E311&lt;0,E310&lt;0),L310+E311,E311))</f>
        <v>45</v>
      </c>
      <c r="M311" s="42">
        <v>278</v>
      </c>
      <c r="N311" s="9">
        <f>+IF(E311&gt;0,1,0)</f>
        <v>1</v>
      </c>
      <c r="O311" s="9">
        <f>+IF(E311&lt;0,-1,0)</f>
        <v>0</v>
      </c>
      <c r="P311" s="9">
        <f>+IF(E311=0,1,0)</f>
        <v>0</v>
      </c>
      <c r="Q311" s="8">
        <f>IF(E311&gt;=0,E311,0)</f>
        <v>10</v>
      </c>
      <c r="R311" s="8">
        <f>IF(E311&lt;0,E311,0)</f>
        <v>0</v>
      </c>
      <c r="S311" s="42" t="str">
        <f t="shared" si="18"/>
        <v>11.45.00</v>
      </c>
      <c r="T311" s="42" t="str">
        <f t="shared" si="19"/>
        <v>13.15.00</v>
      </c>
      <c r="U311" s="42" t="str">
        <f t="shared" si="20"/>
        <v xml:space="preserve">2-mar-2021 </v>
      </c>
      <c r="V311" s="42">
        <f>MONTH(U311)</f>
        <v>3</v>
      </c>
      <c r="W311" s="42">
        <f>YEAR(U311)</f>
        <v>2021</v>
      </c>
      <c r="X311" s="42">
        <f>DAY(U311)</f>
        <v>2</v>
      </c>
      <c r="Y311" s="25">
        <f>Y310+E311</f>
        <v>2034.3</v>
      </c>
    </row>
    <row r="312" spans="1:51" s="2" customFormat="1">
      <c r="A312" s="42" t="s">
        <v>320</v>
      </c>
      <c r="B312" s="42" t="s">
        <v>321</v>
      </c>
      <c r="C312" s="42" t="s">
        <v>54</v>
      </c>
      <c r="D312" s="42">
        <v>30</v>
      </c>
      <c r="E312" s="36">
        <v>9.9499999999999993</v>
      </c>
      <c r="F312" s="4">
        <v>3.0000000000000001E-3</v>
      </c>
      <c r="G312" s="42">
        <v>0</v>
      </c>
      <c r="H312" s="25">
        <v>10.050000000000001</v>
      </c>
      <c r="I312" s="25">
        <v>-8.1999999999999993</v>
      </c>
      <c r="J312" s="3">
        <v>10000</v>
      </c>
      <c r="K312" s="7">
        <f>+IF(AND(E312&gt;=0,E311&gt;=0),K311+1,IF(AND(E312&lt;0,E311&lt;0),K311-1,IF(AND(E312&gt;=0,E311&lt;0),1,-1)))</f>
        <v>5</v>
      </c>
      <c r="L312" s="6">
        <f>+IF(AND(E312&gt;=0,E311&gt;=0),L311+E312,IF(AND(E312&lt;0,E311&lt;0),L311+E312,E312))</f>
        <v>54.95</v>
      </c>
      <c r="M312" s="42">
        <v>136</v>
      </c>
      <c r="N312" s="9">
        <f>+IF(E312&gt;0,1,0)</f>
        <v>1</v>
      </c>
      <c r="O312" s="9">
        <f>+IF(E312&lt;0,-1,0)</f>
        <v>0</v>
      </c>
      <c r="P312" s="9">
        <f>+IF(E312=0,1,0)</f>
        <v>0</v>
      </c>
      <c r="Q312" s="8">
        <f>IF(E312&gt;=0,E312,0)</f>
        <v>9.9499999999999993</v>
      </c>
      <c r="R312" s="8">
        <f>IF(E312&lt;0,E312,0)</f>
        <v>0</v>
      </c>
      <c r="S312" s="42" t="str">
        <f t="shared" si="18"/>
        <v>1.15.00</v>
      </c>
      <c r="T312" s="42" t="str">
        <f t="shared" si="19"/>
        <v>8.45.00</v>
      </c>
      <c r="U312" s="42" t="str">
        <f t="shared" si="20"/>
        <v xml:space="preserve">3-mar-2021 </v>
      </c>
      <c r="V312" s="42">
        <f>MONTH(U312)</f>
        <v>3</v>
      </c>
      <c r="W312" s="42">
        <f>YEAR(U312)</f>
        <v>2021</v>
      </c>
      <c r="X312" s="42">
        <f>DAY(U312)</f>
        <v>3</v>
      </c>
      <c r="Y312" s="25">
        <f>Y311+E312</f>
        <v>2044.25</v>
      </c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</row>
    <row r="313" spans="1:51" s="2" customFormat="1">
      <c r="A313" s="42" t="s">
        <v>114</v>
      </c>
      <c r="B313" s="42" t="s">
        <v>115</v>
      </c>
      <c r="C313" s="42" t="s">
        <v>53</v>
      </c>
      <c r="D313" s="42">
        <v>7</v>
      </c>
      <c r="E313" s="34">
        <v>-20</v>
      </c>
      <c r="F313" s="4">
        <v>-5.1999999999999998E-3</v>
      </c>
      <c r="G313" s="4">
        <v>0</v>
      </c>
      <c r="H313" s="57">
        <v>2.5</v>
      </c>
      <c r="I313" s="25">
        <v>-20</v>
      </c>
      <c r="J313" s="3">
        <v>10000</v>
      </c>
      <c r="K313" s="7">
        <f>+IF(AND(E313&gt;=0,E312&gt;=0),K312+1,IF(AND(E313&lt;0,E312&lt;0),K312-1,IF(AND(E313&gt;=0,E312&lt;0),1,-1)))</f>
        <v>-1</v>
      </c>
      <c r="L313" s="6">
        <f>+IF(AND(E313&gt;=0,E312&gt;=0),L312+E313,IF(AND(E313&lt;0,E312&lt;0),L312+E313,E313))</f>
        <v>-20</v>
      </c>
      <c r="M313" s="42">
        <v>29</v>
      </c>
      <c r="N313" s="9">
        <f>+IF(E313&gt;0,1,0)</f>
        <v>0</v>
      </c>
      <c r="O313" s="9">
        <f>+IF(E313&lt;0,-1,0)</f>
        <v>-1</v>
      </c>
      <c r="P313" s="9">
        <f>+IF(E313=0,1,0)</f>
        <v>0</v>
      </c>
      <c r="Q313" s="8">
        <f>IF(E313&gt;=0,E313,0)</f>
        <v>0</v>
      </c>
      <c r="R313" s="8">
        <f>IF(E313&lt;0,E313,0)</f>
        <v>-20</v>
      </c>
      <c r="S313" s="42" t="str">
        <f t="shared" si="18"/>
        <v>13.45.00</v>
      </c>
      <c r="T313" s="42" t="str">
        <f t="shared" si="19"/>
        <v>15.30.00</v>
      </c>
      <c r="U313" s="42" t="str">
        <f t="shared" si="20"/>
        <v xml:space="preserve">4-mar-2021 </v>
      </c>
      <c r="V313" s="42">
        <f>MONTH(U313)</f>
        <v>3</v>
      </c>
      <c r="W313" s="42">
        <f>YEAR(U313)</f>
        <v>2021</v>
      </c>
      <c r="X313" s="42">
        <f>DAY(U313)</f>
        <v>4</v>
      </c>
      <c r="Y313" s="25">
        <f>Y312+E313</f>
        <v>2024.25</v>
      </c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</row>
    <row r="314" spans="1:51" s="2" customFormat="1">
      <c r="A314" s="42" t="s">
        <v>450</v>
      </c>
      <c r="B314" s="42" t="s">
        <v>451</v>
      </c>
      <c r="C314" s="42" t="s">
        <v>54</v>
      </c>
      <c r="D314" s="42">
        <v>73</v>
      </c>
      <c r="E314" s="38">
        <v>10</v>
      </c>
      <c r="F314" s="4">
        <v>3.3999999999999998E-3</v>
      </c>
      <c r="G314" s="42">
        <v>0</v>
      </c>
      <c r="H314" s="25">
        <v>10.55</v>
      </c>
      <c r="I314" s="25">
        <v>-14.2</v>
      </c>
      <c r="J314" s="3">
        <v>10000</v>
      </c>
      <c r="K314" s="7">
        <f>+IF(AND(E314&gt;=0,E313&gt;=0),K313+1,IF(AND(E314&lt;0,E313&lt;0),K313-1,IF(AND(E314&gt;=0,E313&lt;0),1,-1)))</f>
        <v>1</v>
      </c>
      <c r="L314" s="6">
        <f>+IF(AND(E314&gt;=0,E313&gt;=0),L313+E314,IF(AND(E314&lt;0,E313&lt;0),L313+E314,E314))</f>
        <v>10</v>
      </c>
      <c r="M314" s="42">
        <v>208</v>
      </c>
      <c r="N314" s="9">
        <f>+IF(E314&gt;0,1,0)</f>
        <v>1</v>
      </c>
      <c r="O314" s="9">
        <f>+IF(E314&lt;0,-1,0)</f>
        <v>0</v>
      </c>
      <c r="P314" s="9">
        <f>+IF(E314=0,1,0)</f>
        <v>0</v>
      </c>
      <c r="Q314" s="8">
        <f>IF(E314&gt;=0,E314,0)</f>
        <v>10</v>
      </c>
      <c r="R314" s="8">
        <f>IF(E314&lt;0,E314,0)</f>
        <v>0</v>
      </c>
      <c r="S314" s="42" t="str">
        <f t="shared" si="18"/>
        <v>0.15.00</v>
      </c>
      <c r="T314" s="42" t="str">
        <f t="shared" si="19"/>
        <v>18.30.00</v>
      </c>
      <c r="U314" s="42" t="str">
        <f t="shared" si="20"/>
        <v xml:space="preserve">9-mar-2021 </v>
      </c>
      <c r="V314" s="42">
        <f>MONTH(U314)</f>
        <v>3</v>
      </c>
      <c r="W314" s="42">
        <f>YEAR(U314)</f>
        <v>2021</v>
      </c>
      <c r="X314" s="42">
        <f>DAY(U314)</f>
        <v>9</v>
      </c>
      <c r="Y314" s="25">
        <f>Y313+E314</f>
        <v>2034.25</v>
      </c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</row>
    <row r="315" spans="1:51" s="2" customFormat="1">
      <c r="A315" s="42" t="s">
        <v>696</v>
      </c>
      <c r="B315" s="42" t="s">
        <v>697</v>
      </c>
      <c r="C315" s="42" t="s">
        <v>54</v>
      </c>
      <c r="D315" s="42">
        <v>97</v>
      </c>
      <c r="E315" s="38">
        <v>10</v>
      </c>
      <c r="F315" s="4">
        <v>5.1999999999999998E-2</v>
      </c>
      <c r="G315" s="42">
        <v>0</v>
      </c>
      <c r="H315" s="25">
        <v>14.1</v>
      </c>
      <c r="I315" s="25">
        <v>0</v>
      </c>
      <c r="J315" s="3">
        <v>10000</v>
      </c>
      <c r="K315" s="7">
        <f>+IF(AND(E315&gt;=0,E314&gt;=0),K314+1,IF(AND(E315&lt;0,E314&lt;0),K314-1,IF(AND(E315&gt;=0,E314&lt;0),1,-1)))</f>
        <v>2</v>
      </c>
      <c r="L315" s="6">
        <f>+IF(AND(E315&gt;=0,E314&gt;=0),L314+E315,IF(AND(E315&lt;0,E314&lt;0),L314+E315,E315))</f>
        <v>20</v>
      </c>
      <c r="M315" s="42">
        <v>361</v>
      </c>
      <c r="N315" s="9">
        <f>+IF(E315&gt;0,1,0)</f>
        <v>1</v>
      </c>
      <c r="O315" s="9">
        <f>+IF(E315&lt;0,-1,0)</f>
        <v>0</v>
      </c>
      <c r="P315" s="9">
        <f>+IF(E315=0,1,0)</f>
        <v>0</v>
      </c>
      <c r="Q315" s="8">
        <f>IF(E315&gt;=0,E315,0)</f>
        <v>10</v>
      </c>
      <c r="R315" s="8">
        <f>IF(E315&lt;0,E315,0)</f>
        <v>0</v>
      </c>
      <c r="S315" s="42" t="str">
        <f t="shared" si="18"/>
        <v>2.15.00</v>
      </c>
      <c r="T315" s="42" t="str">
        <f t="shared" si="19"/>
        <v>2.30.00</v>
      </c>
      <c r="U315" s="42" t="str">
        <f t="shared" si="20"/>
        <v xml:space="preserve">9-mar-2021 </v>
      </c>
      <c r="V315" s="42">
        <f>MONTH(U315)</f>
        <v>3</v>
      </c>
      <c r="W315" s="42">
        <f>YEAR(U315)</f>
        <v>2021</v>
      </c>
      <c r="X315" s="42">
        <f>DAY(U315)</f>
        <v>9</v>
      </c>
      <c r="Y315" s="25">
        <f>Y314+E315</f>
        <v>2044.25</v>
      </c>
    </row>
    <row r="316" spans="1:51" s="2" customFormat="1">
      <c r="A316" s="42" t="s">
        <v>696</v>
      </c>
      <c r="B316" s="42" t="s">
        <v>725</v>
      </c>
      <c r="C316" s="42" t="s">
        <v>54</v>
      </c>
      <c r="D316" s="42">
        <v>11</v>
      </c>
      <c r="E316" s="38">
        <v>10</v>
      </c>
      <c r="F316" s="4">
        <v>1.8800000000000001E-2</v>
      </c>
      <c r="G316" s="42">
        <v>0</v>
      </c>
      <c r="H316" s="25">
        <v>0</v>
      </c>
      <c r="I316" s="25">
        <v>0</v>
      </c>
      <c r="J316" s="3">
        <v>10000</v>
      </c>
      <c r="K316" s="7">
        <f>+IF(AND(E316&gt;=0,E315&gt;=0),K315+1,IF(AND(E316&lt;0,E315&lt;0),K315-1,IF(AND(E316&gt;=0,E315&lt;0),1,-1)))</f>
        <v>3</v>
      </c>
      <c r="L316" s="6">
        <f>+IF(AND(E316&gt;=0,E315&gt;=0),L315+E316,IF(AND(E316&lt;0,E315&lt;0),L315+E316,E316))</f>
        <v>30</v>
      </c>
      <c r="M316" s="42">
        <v>376</v>
      </c>
      <c r="N316" s="9">
        <f>+IF(E316&gt;0,1,0)</f>
        <v>1</v>
      </c>
      <c r="O316" s="9">
        <f>+IF(E316&lt;0,-1,0)</f>
        <v>0</v>
      </c>
      <c r="P316" s="9">
        <f>+IF(E316=0,1,0)</f>
        <v>0</v>
      </c>
      <c r="Q316" s="8">
        <f>IF(E316&gt;=0,E316,0)</f>
        <v>10</v>
      </c>
      <c r="R316" s="8">
        <f>IF(E316&lt;0,E316,0)</f>
        <v>0</v>
      </c>
      <c r="S316" s="42" t="str">
        <f t="shared" si="18"/>
        <v>2.15.00</v>
      </c>
      <c r="T316" s="42" t="str">
        <f t="shared" si="19"/>
        <v>5.00.00</v>
      </c>
      <c r="U316" s="42" t="str">
        <f t="shared" si="20"/>
        <v xml:space="preserve">9-mar-2021 </v>
      </c>
      <c r="V316" s="42">
        <f>MONTH(U316)</f>
        <v>3</v>
      </c>
      <c r="W316" s="42">
        <f>YEAR(U316)</f>
        <v>2021</v>
      </c>
      <c r="X316" s="42">
        <f>DAY(U316)</f>
        <v>9</v>
      </c>
      <c r="Y316" s="25">
        <f>Y315+E316</f>
        <v>2054.25</v>
      </c>
    </row>
    <row r="317" spans="1:51" s="2" customFormat="1">
      <c r="A317" s="42" t="s">
        <v>448</v>
      </c>
      <c r="B317" s="42" t="s">
        <v>449</v>
      </c>
      <c r="C317" s="42" t="s">
        <v>54</v>
      </c>
      <c r="D317" s="42">
        <v>39</v>
      </c>
      <c r="E317" s="34">
        <v>10</v>
      </c>
      <c r="F317" s="4">
        <v>3.3999999999999998E-3</v>
      </c>
      <c r="G317" s="42">
        <v>0</v>
      </c>
      <c r="H317" s="25">
        <v>12.6</v>
      </c>
      <c r="I317" s="25">
        <v>-14.1</v>
      </c>
      <c r="J317" s="3">
        <v>10000</v>
      </c>
      <c r="K317" s="7">
        <f>+IF(AND(E317&gt;=0,E316&gt;=0),K316+1,IF(AND(E317&lt;0,E316&lt;0),K316-1,IF(AND(E317&gt;=0,E316&lt;0),1,-1)))</f>
        <v>4</v>
      </c>
      <c r="L317" s="6">
        <f>+IF(AND(E317&gt;=0,E316&gt;=0),L316+E317,IF(AND(E317&lt;0,E316&lt;0),L316+E317,E317))</f>
        <v>40</v>
      </c>
      <c r="M317" s="42">
        <v>207</v>
      </c>
      <c r="N317" s="9">
        <f>+IF(E317&gt;0,1,0)</f>
        <v>1</v>
      </c>
      <c r="O317" s="9">
        <f>+IF(E317&lt;0,-1,0)</f>
        <v>0</v>
      </c>
      <c r="P317" s="9">
        <f>+IF(E317=0,1,0)</f>
        <v>0</v>
      </c>
      <c r="Q317" s="8">
        <f>IF(E317&gt;=0,E317,0)</f>
        <v>10</v>
      </c>
      <c r="R317" s="8">
        <f>IF(E317&lt;0,E317,0)</f>
        <v>0</v>
      </c>
      <c r="S317" s="42" t="str">
        <f t="shared" si="18"/>
        <v>0.30.00</v>
      </c>
      <c r="T317" s="42" t="str">
        <f t="shared" si="19"/>
        <v>10.15.00</v>
      </c>
      <c r="U317" s="42" t="str">
        <f t="shared" si="20"/>
        <v>10-mar-2021</v>
      </c>
      <c r="V317" s="42">
        <f>MONTH(U317)</f>
        <v>3</v>
      </c>
      <c r="W317" s="42">
        <f>YEAR(U317)</f>
        <v>2021</v>
      </c>
      <c r="X317" s="42">
        <f>DAY(U317)</f>
        <v>10</v>
      </c>
      <c r="Y317" s="25">
        <f>Y316+E317</f>
        <v>2064.25</v>
      </c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</row>
    <row r="318" spans="1:51" s="2" customFormat="1">
      <c r="A318" s="42" t="s">
        <v>446</v>
      </c>
      <c r="B318" s="42" t="s">
        <v>447</v>
      </c>
      <c r="C318" s="42" t="s">
        <v>54</v>
      </c>
      <c r="D318" s="42">
        <v>59</v>
      </c>
      <c r="E318" s="34">
        <v>10</v>
      </c>
      <c r="F318" s="4">
        <v>3.3E-3</v>
      </c>
      <c r="G318" s="42">
        <v>0</v>
      </c>
      <c r="H318" s="25">
        <v>12.25</v>
      </c>
      <c r="I318" s="25">
        <v>-6</v>
      </c>
      <c r="J318" s="3">
        <v>10000</v>
      </c>
      <c r="K318" s="7">
        <f>+IF(AND(E318&gt;=0,E317&gt;=0),K317+1,IF(AND(E318&lt;0,E317&lt;0),K317-1,IF(AND(E318&gt;=0,E317&lt;0),1,-1)))</f>
        <v>5</v>
      </c>
      <c r="L318" s="6">
        <f>+IF(AND(E318&gt;=0,E317&gt;=0),L317+E318,IF(AND(E318&lt;0,E317&lt;0),L317+E318,E318))</f>
        <v>50</v>
      </c>
      <c r="M318" s="42">
        <v>206</v>
      </c>
      <c r="N318" s="9">
        <f>+IF(E318&gt;0,1,0)</f>
        <v>1</v>
      </c>
      <c r="O318" s="9">
        <f>+IF(E318&lt;0,-1,0)</f>
        <v>0</v>
      </c>
      <c r="P318" s="9">
        <f>+IF(E318=0,1,0)</f>
        <v>0</v>
      </c>
      <c r="Q318" s="8">
        <f>IF(E318&gt;=0,E318,0)</f>
        <v>10</v>
      </c>
      <c r="R318" s="8">
        <f>IF(E318&lt;0,E318,0)</f>
        <v>0</v>
      </c>
      <c r="S318" s="42" t="str">
        <f t="shared" si="18"/>
        <v>3.00.00</v>
      </c>
      <c r="T318" s="42" t="str">
        <f t="shared" si="19"/>
        <v>17.45.00</v>
      </c>
      <c r="U318" s="42" t="str">
        <f t="shared" si="20"/>
        <v>11-mar-2021</v>
      </c>
      <c r="V318" s="42">
        <f>MONTH(U318)</f>
        <v>3</v>
      </c>
      <c r="W318" s="42">
        <f>YEAR(U318)</f>
        <v>2021</v>
      </c>
      <c r="X318" s="42">
        <f>DAY(U318)</f>
        <v>11</v>
      </c>
      <c r="Y318" s="25">
        <f>Y317+E318</f>
        <v>2074.25</v>
      </c>
    </row>
    <row r="319" spans="1:51" s="2" customFormat="1">
      <c r="A319" s="42" t="s">
        <v>694</v>
      </c>
      <c r="B319" s="42" t="s">
        <v>695</v>
      </c>
      <c r="C319" s="42" t="s">
        <v>53</v>
      </c>
      <c r="D319" s="42">
        <v>68</v>
      </c>
      <c r="E319" s="38">
        <v>10</v>
      </c>
      <c r="F319" s="4">
        <v>4.6199999999999998E-2</v>
      </c>
      <c r="G319" s="42">
        <v>0</v>
      </c>
      <c r="H319" s="25">
        <v>12.8</v>
      </c>
      <c r="I319" s="25">
        <v>-4.8</v>
      </c>
      <c r="J319" s="3">
        <v>10000</v>
      </c>
      <c r="K319" s="7">
        <f>+IF(AND(E319&gt;=0,E318&gt;=0),K318+1,IF(AND(E319&lt;0,E318&lt;0),K318-1,IF(AND(E319&gt;=0,E318&lt;0),1,-1)))</f>
        <v>6</v>
      </c>
      <c r="L319" s="6">
        <f>+IF(AND(E319&gt;=0,E318&gt;=0),L318+E319,IF(AND(E319&lt;0,E318&lt;0),L318+E319,E319))</f>
        <v>60</v>
      </c>
      <c r="M319" s="42">
        <v>360</v>
      </c>
      <c r="N319" s="9">
        <f>+IF(E319&gt;0,1,0)</f>
        <v>1</v>
      </c>
      <c r="O319" s="9">
        <f>+IF(E319&lt;0,-1,0)</f>
        <v>0</v>
      </c>
      <c r="P319" s="9">
        <f>+IF(E319=0,1,0)</f>
        <v>0</v>
      </c>
      <c r="Q319" s="8">
        <f>IF(E319&gt;=0,E319,0)</f>
        <v>10</v>
      </c>
      <c r="R319" s="8">
        <f>IF(E319&lt;0,E319,0)</f>
        <v>0</v>
      </c>
      <c r="S319" s="42" t="str">
        <f t="shared" si="18"/>
        <v>18.00.00</v>
      </c>
      <c r="T319" s="42" t="str">
        <f t="shared" si="19"/>
        <v>11.00.00</v>
      </c>
      <c r="U319" s="42" t="str">
        <f t="shared" si="20"/>
        <v>14-mar-2021</v>
      </c>
      <c r="V319" s="42">
        <f>MONTH(U319)</f>
        <v>3</v>
      </c>
      <c r="W319" s="42">
        <f>YEAR(U319)</f>
        <v>2021</v>
      </c>
      <c r="X319" s="42">
        <f>DAY(U319)</f>
        <v>14</v>
      </c>
      <c r="Y319" s="25">
        <f>Y318+E319</f>
        <v>2084.25</v>
      </c>
    </row>
    <row r="320" spans="1:51" s="2" customFormat="1">
      <c r="A320" s="42" t="s">
        <v>318</v>
      </c>
      <c r="B320" s="42" t="s">
        <v>319</v>
      </c>
      <c r="C320" s="42" t="s">
        <v>54</v>
      </c>
      <c r="D320" s="42">
        <v>16</v>
      </c>
      <c r="E320" s="34">
        <v>-20</v>
      </c>
      <c r="F320" s="4">
        <v>-5.8999999999999999E-3</v>
      </c>
      <c r="G320" s="42">
        <v>0</v>
      </c>
      <c r="H320" s="25">
        <v>1.45</v>
      </c>
      <c r="I320" s="25">
        <v>-20</v>
      </c>
      <c r="J320" s="3">
        <v>10000</v>
      </c>
      <c r="K320" s="7">
        <f>+IF(AND(E320&gt;=0,E319&gt;=0),K319+1,IF(AND(E320&lt;0,E319&lt;0),K319-1,IF(AND(E320&gt;=0,E319&lt;0),1,-1)))</f>
        <v>-1</v>
      </c>
      <c r="L320" s="6">
        <f>+IF(AND(E320&gt;=0,E319&gt;=0),L319+E320,IF(AND(E320&lt;0,E319&lt;0),L319+E320,E320))</f>
        <v>-20</v>
      </c>
      <c r="M320" s="42">
        <v>135</v>
      </c>
      <c r="N320" s="9">
        <f>+IF(E320&gt;0,1,0)</f>
        <v>0</v>
      </c>
      <c r="O320" s="9">
        <f>+IF(E320&lt;0,-1,0)</f>
        <v>-1</v>
      </c>
      <c r="P320" s="9">
        <f>+IF(E320=0,1,0)</f>
        <v>0</v>
      </c>
      <c r="Q320" s="8">
        <f>IF(E320&gt;=0,E320,0)</f>
        <v>0</v>
      </c>
      <c r="R320" s="8">
        <f>IF(E320&lt;0,E320,0)</f>
        <v>-20</v>
      </c>
      <c r="S320" s="42" t="str">
        <f t="shared" si="18"/>
        <v>9.15.00</v>
      </c>
      <c r="T320" s="42" t="str">
        <f t="shared" si="19"/>
        <v>13.15.00</v>
      </c>
      <c r="U320" s="42" t="str">
        <f t="shared" si="20"/>
        <v>15-mar-2021</v>
      </c>
      <c r="V320" s="42">
        <f>MONTH(U320)</f>
        <v>3</v>
      </c>
      <c r="W320" s="42">
        <f>YEAR(U320)</f>
        <v>2021</v>
      </c>
      <c r="X320" s="42">
        <f>DAY(U320)</f>
        <v>15</v>
      </c>
      <c r="Y320" s="25">
        <f>Y319+E320</f>
        <v>2064.25</v>
      </c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</row>
    <row r="321" spans="1:51" s="2" customFormat="1">
      <c r="A321" s="42" t="s">
        <v>112</v>
      </c>
      <c r="B321" s="42" t="s">
        <v>113</v>
      </c>
      <c r="C321" s="42" t="s">
        <v>54</v>
      </c>
      <c r="D321" s="42">
        <v>17</v>
      </c>
      <c r="E321" s="34">
        <v>10</v>
      </c>
      <c r="F321" s="4">
        <v>2.5000000000000001E-3</v>
      </c>
      <c r="G321" s="4">
        <v>0</v>
      </c>
      <c r="H321" s="57">
        <v>10.75</v>
      </c>
      <c r="I321" s="25">
        <v>0</v>
      </c>
      <c r="J321" s="3">
        <v>10000</v>
      </c>
      <c r="K321" s="7">
        <f>+IF(AND(E321&gt;=0,E320&gt;=0),K320+1,IF(AND(E321&lt;0,E320&lt;0),K320-1,IF(AND(E321&gt;=0,E320&lt;0),1,-1)))</f>
        <v>1</v>
      </c>
      <c r="L321" s="6">
        <f>+IF(AND(E321&gt;=0,E320&gt;=0),L320+E321,IF(AND(E321&lt;0,E320&lt;0),L320+E321,E321))</f>
        <v>10</v>
      </c>
      <c r="M321" s="42">
        <v>28</v>
      </c>
      <c r="N321" s="9">
        <f>+IF(E321&gt;0,1,0)</f>
        <v>1</v>
      </c>
      <c r="O321" s="9">
        <f>+IF(E321&lt;0,-1,0)</f>
        <v>0</v>
      </c>
      <c r="P321" s="9">
        <f>+IF(E321=0,1,0)</f>
        <v>0</v>
      </c>
      <c r="Q321" s="8">
        <f>IF(E321&gt;=0,E321,0)</f>
        <v>10</v>
      </c>
      <c r="R321" s="8">
        <f>IF(E321&lt;0,E321,0)</f>
        <v>0</v>
      </c>
      <c r="S321" s="42" t="str">
        <f t="shared" si="18"/>
        <v>10.45.00</v>
      </c>
      <c r="T321" s="42" t="str">
        <f t="shared" si="19"/>
        <v>15.00.00</v>
      </c>
      <c r="U321" s="42" t="str">
        <f t="shared" si="20"/>
        <v>16-mar-2021</v>
      </c>
      <c r="V321" s="42">
        <f>MONTH(U321)</f>
        <v>3</v>
      </c>
      <c r="W321" s="42">
        <f>YEAR(U321)</f>
        <v>2021</v>
      </c>
      <c r="X321" s="42">
        <f>DAY(U321)</f>
        <v>16</v>
      </c>
      <c r="Y321" s="25">
        <f>Y320+E321</f>
        <v>2074.25</v>
      </c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</row>
    <row r="322" spans="1:51" s="2" customFormat="1">
      <c r="A322" s="42" t="s">
        <v>567</v>
      </c>
      <c r="B322" s="42" t="s">
        <v>568</v>
      </c>
      <c r="C322" s="42" t="s">
        <v>54</v>
      </c>
      <c r="D322" s="42">
        <v>37</v>
      </c>
      <c r="E322" s="38">
        <v>10</v>
      </c>
      <c r="F322" s="4">
        <v>2.5999999999999999E-3</v>
      </c>
      <c r="G322" s="42">
        <v>0</v>
      </c>
      <c r="H322" s="25">
        <v>13.6</v>
      </c>
      <c r="I322" s="25">
        <v>-0.8</v>
      </c>
      <c r="J322" s="3">
        <v>10000</v>
      </c>
      <c r="K322" s="7">
        <f>+IF(AND(E322&gt;=0,E321&gt;=0),K321+1,IF(AND(E322&lt;0,E321&lt;0),K321-1,IF(AND(E322&gt;=0,E321&lt;0),1,-1)))</f>
        <v>2</v>
      </c>
      <c r="L322" s="6">
        <f>+IF(AND(E322&gt;=0,E321&gt;=0),L321+E322,IF(AND(E322&lt;0,E321&lt;0),L321+E322,E322))</f>
        <v>20</v>
      </c>
      <c r="M322" s="42">
        <v>277</v>
      </c>
      <c r="N322" s="9">
        <f>+IF(E322&gt;0,1,0)</f>
        <v>1</v>
      </c>
      <c r="O322" s="9">
        <f>+IF(E322&lt;0,-1,0)</f>
        <v>0</v>
      </c>
      <c r="P322" s="9">
        <f>+IF(E322=0,1,0)</f>
        <v>0</v>
      </c>
      <c r="Q322" s="8">
        <f>IF(E322&gt;=0,E322,0)</f>
        <v>10</v>
      </c>
      <c r="R322" s="8">
        <f>IF(E322&lt;0,E322,0)</f>
        <v>0</v>
      </c>
      <c r="S322" s="42" t="str">
        <f t="shared" si="18"/>
        <v>8.00.00</v>
      </c>
      <c r="T322" s="42" t="str">
        <f t="shared" si="19"/>
        <v>17.15.00</v>
      </c>
      <c r="U322" s="42" t="str">
        <f t="shared" si="20"/>
        <v>16-mar-2021</v>
      </c>
      <c r="V322" s="42">
        <f>MONTH(U322)</f>
        <v>3</v>
      </c>
      <c r="W322" s="42">
        <f>YEAR(U322)</f>
        <v>2021</v>
      </c>
      <c r="X322" s="42">
        <f>DAY(U322)</f>
        <v>16</v>
      </c>
      <c r="Y322" s="25">
        <f>Y321+E322</f>
        <v>2084.25</v>
      </c>
    </row>
    <row r="323" spans="1:51" s="2" customFormat="1">
      <c r="A323" s="42" t="s">
        <v>567</v>
      </c>
      <c r="B323" s="42" t="s">
        <v>658</v>
      </c>
      <c r="C323" s="42" t="s">
        <v>53</v>
      </c>
      <c r="D323" s="42">
        <v>13</v>
      </c>
      <c r="E323" s="34">
        <v>7.5</v>
      </c>
      <c r="F323" s="4">
        <v>4.5999999999999999E-3</v>
      </c>
      <c r="G323" s="42">
        <v>0</v>
      </c>
      <c r="H323" s="25">
        <v>7.75</v>
      </c>
      <c r="I323" s="25">
        <v>-9.25</v>
      </c>
      <c r="J323" s="3">
        <v>10000</v>
      </c>
      <c r="K323" s="7">
        <f>+IF(AND(E323&gt;=0,E322&gt;=0),K322+1,IF(AND(E323&lt;0,E322&lt;0),K322-1,IF(AND(E323&gt;=0,E322&lt;0),1,-1)))</f>
        <v>3</v>
      </c>
      <c r="L323" s="6">
        <f>+IF(AND(E323&gt;=0,E322&gt;=0),L322+E323,IF(AND(E323&lt;0,E322&lt;0),L322+E323,E323))</f>
        <v>27.5</v>
      </c>
      <c r="M323" s="42">
        <v>339</v>
      </c>
      <c r="N323" s="9">
        <f>+IF(E323&gt;0,1,0)</f>
        <v>1</v>
      </c>
      <c r="O323" s="9">
        <f>+IF(E323&lt;0,-1,0)</f>
        <v>0</v>
      </c>
      <c r="P323" s="9">
        <f>+IF(E323=0,1,0)</f>
        <v>0</v>
      </c>
      <c r="Q323" s="8">
        <f>IF(E323&gt;=0,E323,0)</f>
        <v>7.5</v>
      </c>
      <c r="R323" s="8">
        <f>IF(E323&lt;0,E323,0)</f>
        <v>0</v>
      </c>
      <c r="S323" s="42" t="str">
        <f t="shared" si="18"/>
        <v>8.00.00</v>
      </c>
      <c r="T323" s="42" t="str">
        <f t="shared" si="19"/>
        <v>11.15.00</v>
      </c>
      <c r="U323" s="42" t="str">
        <f t="shared" si="20"/>
        <v>16-mar-2021</v>
      </c>
      <c r="V323" s="42">
        <f>MONTH(U323)</f>
        <v>3</v>
      </c>
      <c r="W323" s="42">
        <f>YEAR(U323)</f>
        <v>2021</v>
      </c>
      <c r="X323" s="42">
        <f>DAY(U323)</f>
        <v>16</v>
      </c>
      <c r="Y323" s="25">
        <f>Y322+E323</f>
        <v>2091.75</v>
      </c>
    </row>
    <row r="324" spans="1:51" s="2" customFormat="1">
      <c r="A324" s="42" t="s">
        <v>444</v>
      </c>
      <c r="B324" s="42" t="s">
        <v>445</v>
      </c>
      <c r="C324" s="42" t="s">
        <v>54</v>
      </c>
      <c r="D324" s="42">
        <v>54</v>
      </c>
      <c r="E324" s="36">
        <v>10</v>
      </c>
      <c r="F324" s="4">
        <v>3.3E-3</v>
      </c>
      <c r="G324" s="42">
        <v>0</v>
      </c>
      <c r="H324" s="25">
        <v>13.2</v>
      </c>
      <c r="I324" s="25">
        <v>-7.35</v>
      </c>
      <c r="J324" s="3">
        <v>10000</v>
      </c>
      <c r="K324" s="7">
        <f>+IF(AND(E324&gt;=0,E323&gt;=0),K323+1,IF(AND(E324&lt;0,E323&lt;0),K323-1,IF(AND(E324&gt;=0,E323&lt;0),1,-1)))</f>
        <v>4</v>
      </c>
      <c r="L324" s="6">
        <f>+IF(AND(E324&gt;=0,E323&gt;=0),L323+E324,IF(AND(E324&lt;0,E323&lt;0),L323+E324,E324))</f>
        <v>37.5</v>
      </c>
      <c r="M324" s="42">
        <v>205</v>
      </c>
      <c r="N324" s="9">
        <f>+IF(E324&gt;0,1,0)</f>
        <v>1</v>
      </c>
      <c r="O324" s="9">
        <f>+IF(E324&lt;0,-1,0)</f>
        <v>0</v>
      </c>
      <c r="P324" s="9">
        <f>+IF(E324=0,1,0)</f>
        <v>0</v>
      </c>
      <c r="Q324" s="8">
        <f>IF(E324&gt;=0,E324,0)</f>
        <v>10</v>
      </c>
      <c r="R324" s="8">
        <f>IF(E324&lt;0,E324,0)</f>
        <v>0</v>
      </c>
      <c r="S324" s="42" t="str">
        <f t="shared" si="18"/>
        <v>7.00.00</v>
      </c>
      <c r="T324" s="42" t="str">
        <f t="shared" si="19"/>
        <v>20.30.00</v>
      </c>
      <c r="U324" s="42" t="str">
        <f t="shared" si="20"/>
        <v>17-mar-2021</v>
      </c>
      <c r="V324" s="42">
        <f>MONTH(U324)</f>
        <v>3</v>
      </c>
      <c r="W324" s="42">
        <f>YEAR(U324)</f>
        <v>2021</v>
      </c>
      <c r="X324" s="42">
        <f>DAY(U324)</f>
        <v>17</v>
      </c>
      <c r="Y324" s="25">
        <f>Y323+E324</f>
        <v>2101.75</v>
      </c>
    </row>
    <row r="325" spans="1:51" s="2" customFormat="1">
      <c r="A325" s="42" t="s">
        <v>656</v>
      </c>
      <c r="B325" s="42" t="s">
        <v>657</v>
      </c>
      <c r="C325" s="42" t="s">
        <v>53</v>
      </c>
      <c r="D325" s="42">
        <v>24</v>
      </c>
      <c r="E325" s="34">
        <v>7.5</v>
      </c>
      <c r="F325" s="4">
        <v>4.7000000000000002E-3</v>
      </c>
      <c r="G325" s="42">
        <v>0</v>
      </c>
      <c r="H325" s="25">
        <v>8.75</v>
      </c>
      <c r="I325" s="25">
        <v>-1.75</v>
      </c>
      <c r="J325" s="3">
        <v>10000</v>
      </c>
      <c r="K325" s="7">
        <f>+IF(AND(E325&gt;=0,E324&gt;=0),K324+1,IF(AND(E325&lt;0,E324&lt;0),K324-1,IF(AND(E325&gt;=0,E324&lt;0),1,-1)))</f>
        <v>5</v>
      </c>
      <c r="L325" s="6">
        <f>+IF(AND(E325&gt;=0,E324&gt;=0),L324+E325,IF(AND(E325&lt;0,E324&lt;0),L324+E325,E325))</f>
        <v>45</v>
      </c>
      <c r="M325" s="42">
        <v>338</v>
      </c>
      <c r="N325" s="9">
        <f>+IF(E325&gt;0,1,0)</f>
        <v>1</v>
      </c>
      <c r="O325" s="9">
        <f>+IF(E325&lt;0,-1,0)</f>
        <v>0</v>
      </c>
      <c r="P325" s="9">
        <f>+IF(E325=0,1,0)</f>
        <v>0</v>
      </c>
      <c r="Q325" s="8">
        <f>IF(E325&gt;=0,E325,0)</f>
        <v>7.5</v>
      </c>
      <c r="R325" s="8">
        <f>IF(E325&lt;0,E325,0)</f>
        <v>0</v>
      </c>
      <c r="S325" s="42" t="str">
        <f t="shared" si="18"/>
        <v>2.45.00</v>
      </c>
      <c r="T325" s="42" t="str">
        <f t="shared" si="19"/>
        <v>8.45.00</v>
      </c>
      <c r="U325" s="42" t="str">
        <f t="shared" si="20"/>
        <v>18-mar-2021</v>
      </c>
      <c r="V325" s="42">
        <f>MONTH(U325)</f>
        <v>3</v>
      </c>
      <c r="W325" s="42">
        <f>YEAR(U325)</f>
        <v>2021</v>
      </c>
      <c r="X325" s="42">
        <f>DAY(U325)</f>
        <v>18</v>
      </c>
      <c r="Y325" s="25">
        <f>Y324+E325</f>
        <v>2109.25</v>
      </c>
    </row>
    <row r="326" spans="1:51" s="2" customFormat="1">
      <c r="A326" s="42" t="s">
        <v>110</v>
      </c>
      <c r="B326" s="42" t="s">
        <v>111</v>
      </c>
      <c r="C326" s="42" t="s">
        <v>54</v>
      </c>
      <c r="D326" s="42">
        <v>55</v>
      </c>
      <c r="E326" s="34">
        <v>-20</v>
      </c>
      <c r="F326" s="4">
        <v>-5.1000000000000004E-3</v>
      </c>
      <c r="G326" s="4">
        <v>0</v>
      </c>
      <c r="H326" s="57">
        <v>6.48</v>
      </c>
      <c r="I326" s="25">
        <v>-20</v>
      </c>
      <c r="J326" s="3">
        <v>10000</v>
      </c>
      <c r="K326" s="7">
        <f>+IF(AND(E326&gt;=0,E325&gt;=0),K325+1,IF(AND(E326&lt;0,E325&lt;0),K325-1,IF(AND(E326&gt;=0,E325&lt;0),1,-1)))</f>
        <v>-1</v>
      </c>
      <c r="L326" s="6">
        <f>+IF(AND(E326&gt;=0,E325&gt;=0),L325+E326,IF(AND(E326&lt;0,E325&lt;0),L325+E326,E326))</f>
        <v>-20</v>
      </c>
      <c r="M326" s="42">
        <v>27</v>
      </c>
      <c r="N326" s="9">
        <f>+IF(E326&gt;0,1,0)</f>
        <v>0</v>
      </c>
      <c r="O326" s="9">
        <f>+IF(E326&lt;0,-1,0)</f>
        <v>-1</v>
      </c>
      <c r="P326" s="9">
        <f>+IF(E326=0,1,0)</f>
        <v>0</v>
      </c>
      <c r="Q326" s="8">
        <f>IF(E326&gt;=0,E326,0)</f>
        <v>0</v>
      </c>
      <c r="R326" s="8">
        <f>IF(E326&lt;0,E326,0)</f>
        <v>-20</v>
      </c>
      <c r="S326" s="42" t="str">
        <f t="shared" si="18"/>
        <v>20.45.00</v>
      </c>
      <c r="T326" s="42" t="str">
        <f t="shared" si="19"/>
        <v>10.30.00</v>
      </c>
      <c r="U326" s="42" t="str">
        <f t="shared" si="20"/>
        <v>22-mar-2021</v>
      </c>
      <c r="V326" s="42">
        <f>MONTH(U326)</f>
        <v>3</v>
      </c>
      <c r="W326" s="42">
        <f>YEAR(U326)</f>
        <v>2021</v>
      </c>
      <c r="X326" s="42">
        <f>DAY(U326)</f>
        <v>22</v>
      </c>
      <c r="Y326" s="25">
        <f>Y325+E326</f>
        <v>2089.25</v>
      </c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</row>
    <row r="327" spans="1:51" s="2" customFormat="1">
      <c r="A327" s="42" t="s">
        <v>108</v>
      </c>
      <c r="B327" s="42" t="s">
        <v>109</v>
      </c>
      <c r="C327" s="42" t="s">
        <v>54</v>
      </c>
      <c r="D327" s="42">
        <v>3</v>
      </c>
      <c r="E327" s="34">
        <v>15</v>
      </c>
      <c r="F327" s="4">
        <v>3.8E-3</v>
      </c>
      <c r="G327" s="4">
        <v>0</v>
      </c>
      <c r="H327" s="57">
        <v>18</v>
      </c>
      <c r="I327" s="25">
        <v>0</v>
      </c>
      <c r="J327" s="3">
        <v>10000</v>
      </c>
      <c r="K327" s="7">
        <f>+IF(AND(E327&gt;=0,E326&gt;=0),K326+1,IF(AND(E327&lt;0,E326&lt;0),K326-1,IF(AND(E327&gt;=0,E326&lt;0),1,-1)))</f>
        <v>1</v>
      </c>
      <c r="L327" s="6">
        <f>+IF(AND(E327&gt;=0,E326&gt;=0),L326+E327,IF(AND(E327&lt;0,E326&lt;0),L326+E327,E327))</f>
        <v>15</v>
      </c>
      <c r="M327" s="42">
        <v>26</v>
      </c>
      <c r="N327" s="9">
        <f>+IF(E327&gt;0,1,0)</f>
        <v>1</v>
      </c>
      <c r="O327" s="9">
        <f>+IF(E327&lt;0,-1,0)</f>
        <v>0</v>
      </c>
      <c r="P327" s="9">
        <f>+IF(E327=0,1,0)</f>
        <v>0</v>
      </c>
      <c r="Q327" s="8">
        <f>IF(E327&gt;=0,E327,0)</f>
        <v>15</v>
      </c>
      <c r="R327" s="8">
        <f>IF(E327&lt;0,E327,0)</f>
        <v>0</v>
      </c>
      <c r="S327" s="42" t="str">
        <f t="shared" ref="S327:S390" si="21">IF(A327="",0,REPLACE(A327,1,SEARCH(" ",A327),""))</f>
        <v>15.45.00</v>
      </c>
      <c r="T327" s="42" t="str">
        <f t="shared" ref="T327:T390" si="22">IF(B327="",0,REPLACE(B327,1,SEARCH(" ",B327),""))</f>
        <v>16.30.00</v>
      </c>
      <c r="U327" s="42" t="str">
        <f t="shared" ref="U327:U390" si="23">IF(A327="","1-1-1900",LEFT(A327,11))</f>
        <v>23-mar-2021</v>
      </c>
      <c r="V327" s="42">
        <f>MONTH(U327)</f>
        <v>3</v>
      </c>
      <c r="W327" s="42">
        <f>YEAR(U327)</f>
        <v>2021</v>
      </c>
      <c r="X327" s="42">
        <f>DAY(U327)</f>
        <v>23</v>
      </c>
      <c r="Y327" s="25">
        <f>Y326+E327</f>
        <v>2104.25</v>
      </c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</row>
    <row r="328" spans="1:51" s="2" customFormat="1">
      <c r="A328" s="42" t="s">
        <v>108</v>
      </c>
      <c r="B328" s="42" t="s">
        <v>189</v>
      </c>
      <c r="C328" s="42" t="s">
        <v>53</v>
      </c>
      <c r="D328" s="42">
        <v>1</v>
      </c>
      <c r="E328" s="36">
        <v>-20</v>
      </c>
      <c r="F328" s="4">
        <v>-3.0999999999999999E-3</v>
      </c>
      <c r="G328" s="42">
        <v>0</v>
      </c>
      <c r="H328" s="25">
        <v>0</v>
      </c>
      <c r="I328" s="25">
        <v>-20</v>
      </c>
      <c r="J328" s="3">
        <v>10000</v>
      </c>
      <c r="K328" s="7">
        <f>+IF(AND(E328&gt;=0,E327&gt;=0),K327+1,IF(AND(E328&lt;0,E327&lt;0),K327-1,IF(AND(E328&gt;=0,E327&lt;0),1,-1)))</f>
        <v>-1</v>
      </c>
      <c r="L328" s="6">
        <f>+IF(AND(E328&gt;=0,E327&gt;=0),L327+E328,IF(AND(E328&lt;0,E327&lt;0),L327+E328,E328))</f>
        <v>-20</v>
      </c>
      <c r="M328" s="42">
        <v>68</v>
      </c>
      <c r="N328" s="9">
        <f>+IF(E328&gt;0,1,0)</f>
        <v>0</v>
      </c>
      <c r="O328" s="9">
        <f>+IF(E328&lt;0,-1,0)</f>
        <v>-1</v>
      </c>
      <c r="P328" s="9">
        <f>+IF(E328=0,1,0)</f>
        <v>0</v>
      </c>
      <c r="Q328" s="8">
        <f>IF(E328&gt;=0,E328,0)</f>
        <v>0</v>
      </c>
      <c r="R328" s="8">
        <f>IF(E328&lt;0,E328,0)</f>
        <v>-20</v>
      </c>
      <c r="S328" s="42" t="str">
        <f t="shared" si="21"/>
        <v>15.45.00</v>
      </c>
      <c r="T328" s="42" t="str">
        <f t="shared" si="22"/>
        <v>16.00.00</v>
      </c>
      <c r="U328" s="42" t="str">
        <f t="shared" si="23"/>
        <v>23-mar-2021</v>
      </c>
      <c r="V328" s="42">
        <f>MONTH(U328)</f>
        <v>3</v>
      </c>
      <c r="W328" s="42">
        <f>YEAR(U328)</f>
        <v>2021</v>
      </c>
      <c r="X328" s="42">
        <f>DAY(U328)</f>
        <v>23</v>
      </c>
      <c r="Y328" s="25">
        <f>Y327+E328</f>
        <v>2084.25</v>
      </c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</row>
    <row r="329" spans="1:51" s="2" customFormat="1">
      <c r="A329" s="42" t="s">
        <v>111</v>
      </c>
      <c r="B329" s="42" t="s">
        <v>443</v>
      </c>
      <c r="C329" s="42" t="s">
        <v>53</v>
      </c>
      <c r="D329" s="42">
        <v>88</v>
      </c>
      <c r="E329" s="38">
        <v>10</v>
      </c>
      <c r="F329" s="4">
        <v>3.3999999999999998E-3</v>
      </c>
      <c r="G329" s="42">
        <v>0</v>
      </c>
      <c r="H329" s="25">
        <v>11.05</v>
      </c>
      <c r="I329" s="25">
        <v>-16.149999999999999</v>
      </c>
      <c r="J329" s="3">
        <v>10000</v>
      </c>
      <c r="K329" s="7">
        <f>+IF(AND(E329&gt;=0,E328&gt;=0),K328+1,IF(AND(E329&lt;0,E328&lt;0),K328-1,IF(AND(E329&gt;=0,E328&lt;0),1,-1)))</f>
        <v>1</v>
      </c>
      <c r="L329" s="6">
        <f>+IF(AND(E329&gt;=0,E328&gt;=0),L328+E329,IF(AND(E329&lt;0,E328&lt;0),L328+E329,E329))</f>
        <v>10</v>
      </c>
      <c r="M329" s="42">
        <v>204</v>
      </c>
      <c r="N329" s="9">
        <f>+IF(E329&gt;0,1,0)</f>
        <v>1</v>
      </c>
      <c r="O329" s="9">
        <f>+IF(E329&lt;0,-1,0)</f>
        <v>0</v>
      </c>
      <c r="P329" s="9">
        <f>+IF(E329=0,1,0)</f>
        <v>0</v>
      </c>
      <c r="Q329" s="8">
        <f>IF(E329&gt;=0,E329,0)</f>
        <v>10</v>
      </c>
      <c r="R329" s="8">
        <f>IF(E329&lt;0,E329,0)</f>
        <v>0</v>
      </c>
      <c r="S329" s="42" t="str">
        <f t="shared" si="21"/>
        <v>10.30.00</v>
      </c>
      <c r="T329" s="42" t="str">
        <f t="shared" si="22"/>
        <v>8.30.00</v>
      </c>
      <c r="U329" s="42" t="str">
        <f t="shared" si="23"/>
        <v>23-mar-2021</v>
      </c>
      <c r="V329" s="42">
        <f>MONTH(U329)</f>
        <v>3</v>
      </c>
      <c r="W329" s="42">
        <f>YEAR(U329)</f>
        <v>2021</v>
      </c>
      <c r="X329" s="42">
        <f>DAY(U329)</f>
        <v>23</v>
      </c>
      <c r="Y329" s="25">
        <f>Y328+E329</f>
        <v>2094.25</v>
      </c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</row>
    <row r="330" spans="1:51" s="2" customFormat="1">
      <c r="A330" s="42" t="s">
        <v>316</v>
      </c>
      <c r="B330" s="42" t="s">
        <v>317</v>
      </c>
      <c r="C330" s="42" t="s">
        <v>53</v>
      </c>
      <c r="D330" s="42">
        <v>78</v>
      </c>
      <c r="E330" s="34">
        <v>30</v>
      </c>
      <c r="F330" s="4">
        <v>8.9999999999999993E-3</v>
      </c>
      <c r="G330" s="42">
        <v>0</v>
      </c>
      <c r="H330" s="25">
        <v>36.85</v>
      </c>
      <c r="I330" s="25">
        <v>-17.399999999999999</v>
      </c>
      <c r="J330" s="3">
        <v>10000</v>
      </c>
      <c r="K330" s="7">
        <f>+IF(AND(E330&gt;=0,E329&gt;=0),K329+1,IF(AND(E330&lt;0,E329&lt;0),K329-1,IF(AND(E330&gt;=0,E329&lt;0),1,-1)))</f>
        <v>2</v>
      </c>
      <c r="L330" s="6">
        <f>+IF(AND(E330&gt;=0,E329&gt;=0),L329+E330,IF(AND(E330&lt;0,E329&lt;0),L329+E330,E330))</f>
        <v>40</v>
      </c>
      <c r="M330" s="42">
        <v>134</v>
      </c>
      <c r="N330" s="9">
        <f>+IF(E330&gt;0,1,0)</f>
        <v>1</v>
      </c>
      <c r="O330" s="9">
        <f>+IF(E330&lt;0,-1,0)</f>
        <v>0</v>
      </c>
      <c r="P330" s="9">
        <f>+IF(E330=0,1,0)</f>
        <v>0</v>
      </c>
      <c r="Q330" s="8">
        <f>IF(E330&gt;=0,E330,0)</f>
        <v>30</v>
      </c>
      <c r="R330" s="8">
        <f>IF(E330&lt;0,E330,0)</f>
        <v>0</v>
      </c>
      <c r="S330" s="42" t="str">
        <f t="shared" si="21"/>
        <v>18.15.00</v>
      </c>
      <c r="T330" s="42" t="str">
        <f t="shared" si="22"/>
        <v>13.45.00</v>
      </c>
      <c r="U330" s="42" t="str">
        <f t="shared" si="23"/>
        <v>24-mar-2021</v>
      </c>
      <c r="V330" s="42">
        <f>MONTH(U330)</f>
        <v>3</v>
      </c>
      <c r="W330" s="42">
        <f>YEAR(U330)</f>
        <v>2021</v>
      </c>
      <c r="X330" s="42">
        <f>DAY(U330)</f>
        <v>24</v>
      </c>
      <c r="Y330" s="25">
        <f>Y329+E330</f>
        <v>2124.25</v>
      </c>
    </row>
    <row r="331" spans="1:51" s="2" customFormat="1">
      <c r="A331" s="42" t="s">
        <v>388</v>
      </c>
      <c r="B331" s="42" t="s">
        <v>389</v>
      </c>
      <c r="C331" s="42" t="s">
        <v>53</v>
      </c>
      <c r="D331" s="42">
        <v>5</v>
      </c>
      <c r="E331" s="34">
        <v>-20</v>
      </c>
      <c r="F331" s="4">
        <v>-2.7000000000000001E-3</v>
      </c>
      <c r="G331" s="42">
        <v>0</v>
      </c>
      <c r="H331" s="25">
        <v>5.5</v>
      </c>
      <c r="I331" s="25">
        <v>-20</v>
      </c>
      <c r="J331" s="3">
        <v>10000</v>
      </c>
      <c r="K331" s="7">
        <f>+IF(AND(E331&gt;=0,E330&gt;=0),K330+1,IF(AND(E331&lt;0,E330&lt;0),K330-1,IF(AND(E331&gt;=0,E330&lt;0),1,-1)))</f>
        <v>-1</v>
      </c>
      <c r="L331" s="6">
        <f>+IF(AND(E331&gt;=0,E330&gt;=0),L330+E331,IF(AND(E331&lt;0,E330&lt;0),L330+E331,E331))</f>
        <v>-20</v>
      </c>
      <c r="M331" s="42">
        <v>171</v>
      </c>
      <c r="N331" s="9">
        <f>+IF(E331&gt;0,1,0)</f>
        <v>0</v>
      </c>
      <c r="O331" s="9">
        <f>+IF(E331&lt;0,-1,0)</f>
        <v>-1</v>
      </c>
      <c r="P331" s="9">
        <f>+IF(E331=0,1,0)</f>
        <v>0</v>
      </c>
      <c r="Q331" s="8">
        <f>IF(E331&gt;=0,E331,0)</f>
        <v>0</v>
      </c>
      <c r="R331" s="8">
        <f>IF(E331&lt;0,E331,0)</f>
        <v>-20</v>
      </c>
      <c r="S331" s="42" t="str">
        <f t="shared" si="21"/>
        <v>8.45.00</v>
      </c>
      <c r="T331" s="42" t="str">
        <f t="shared" si="22"/>
        <v>10.00.00</v>
      </c>
      <c r="U331" s="42" t="str">
        <f t="shared" si="23"/>
        <v>24-mar-2021</v>
      </c>
      <c r="V331" s="42">
        <f>MONTH(U331)</f>
        <v>3</v>
      </c>
      <c r="W331" s="42">
        <f>YEAR(U331)</f>
        <v>2021</v>
      </c>
      <c r="X331" s="42">
        <f>DAY(U331)</f>
        <v>24</v>
      </c>
      <c r="Y331" s="25">
        <f>Y330+E331</f>
        <v>2104.25</v>
      </c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</row>
    <row r="332" spans="1:51" s="2" customFormat="1">
      <c r="A332" s="42" t="s">
        <v>241</v>
      </c>
      <c r="B332" s="42" t="s">
        <v>242</v>
      </c>
      <c r="C332" s="42" t="s">
        <v>53</v>
      </c>
      <c r="D332" s="42">
        <v>124</v>
      </c>
      <c r="E332" s="34">
        <v>20</v>
      </c>
      <c r="F332" s="4">
        <v>1.1599999999999999E-2</v>
      </c>
      <c r="G332" s="42">
        <v>0</v>
      </c>
      <c r="H332" s="25">
        <v>20.9</v>
      </c>
      <c r="I332" s="25">
        <v>-6.2</v>
      </c>
      <c r="J332" s="3">
        <v>10000</v>
      </c>
      <c r="K332" s="7">
        <f>+IF(AND(E332&gt;=0,E331&gt;=0),K331+1,IF(AND(E332&lt;0,E331&lt;0),K331-1,IF(AND(E332&gt;=0,E331&lt;0),1,-1)))</f>
        <v>1</v>
      </c>
      <c r="L332" s="6">
        <f>+IF(AND(E332&gt;=0,E331&gt;=0),L331+E332,IF(AND(E332&lt;0,E331&lt;0),L331+E332,E332))</f>
        <v>20</v>
      </c>
      <c r="M332" s="42">
        <v>96</v>
      </c>
      <c r="N332" s="9">
        <f>+IF(E332&gt;0,1,0)</f>
        <v>1</v>
      </c>
      <c r="O332" s="9">
        <f>+IF(E332&lt;0,-1,0)</f>
        <v>0</v>
      </c>
      <c r="P332" s="9">
        <f>+IF(E332=0,1,0)</f>
        <v>0</v>
      </c>
      <c r="Q332" s="8">
        <f>IF(E332&gt;=0,E332,0)</f>
        <v>20</v>
      </c>
      <c r="R332" s="8">
        <f>IF(E332&lt;0,E332,0)</f>
        <v>0</v>
      </c>
      <c r="S332" s="42" t="str">
        <f t="shared" si="21"/>
        <v>7.30.00</v>
      </c>
      <c r="T332" s="42" t="str">
        <f t="shared" si="22"/>
        <v>16.30.00</v>
      </c>
      <c r="U332" s="42" t="str">
        <f t="shared" si="23"/>
        <v>26-mar-2021</v>
      </c>
      <c r="V332" s="42">
        <f>MONTH(U332)</f>
        <v>3</v>
      </c>
      <c r="W332" s="42">
        <f>YEAR(U332)</f>
        <v>2021</v>
      </c>
      <c r="X332" s="42">
        <f>DAY(U332)</f>
        <v>26</v>
      </c>
      <c r="Y332" s="25">
        <f>Y331+E332</f>
        <v>2124.25</v>
      </c>
    </row>
    <row r="333" spans="1:51" s="2" customFormat="1">
      <c r="A333" s="42" t="s">
        <v>565</v>
      </c>
      <c r="B333" s="42" t="s">
        <v>566</v>
      </c>
      <c r="C333" s="42" t="s">
        <v>54</v>
      </c>
      <c r="D333" s="42">
        <v>26</v>
      </c>
      <c r="E333" s="36">
        <v>10</v>
      </c>
      <c r="F333" s="4">
        <v>2.5999999999999999E-3</v>
      </c>
      <c r="G333" s="42">
        <v>0</v>
      </c>
      <c r="H333" s="25">
        <v>10.199999999999999</v>
      </c>
      <c r="I333" s="25">
        <v>-14.8</v>
      </c>
      <c r="J333" s="3">
        <v>10000</v>
      </c>
      <c r="K333" s="7">
        <f>+IF(AND(E333&gt;=0,E332&gt;=0),K332+1,IF(AND(E333&lt;0,E332&lt;0),K332-1,IF(AND(E333&gt;=0,E332&lt;0),1,-1)))</f>
        <v>2</v>
      </c>
      <c r="L333" s="6">
        <f>+IF(AND(E333&gt;=0,E332&gt;=0),L332+E333,IF(AND(E333&lt;0,E332&lt;0),L332+E333,E333))</f>
        <v>30</v>
      </c>
      <c r="M333" s="42">
        <v>276</v>
      </c>
      <c r="N333" s="9">
        <f>+IF(E333&gt;0,1,0)</f>
        <v>1</v>
      </c>
      <c r="O333" s="9">
        <f>+IF(E333&lt;0,-1,0)</f>
        <v>0</v>
      </c>
      <c r="P333" s="9">
        <f>+IF(E333=0,1,0)</f>
        <v>0</v>
      </c>
      <c r="Q333" s="8">
        <f>IF(E333&gt;=0,E333,0)</f>
        <v>10</v>
      </c>
      <c r="R333" s="8">
        <f>IF(E333&lt;0,E333,0)</f>
        <v>0</v>
      </c>
      <c r="S333" s="42" t="str">
        <f t="shared" si="21"/>
        <v>9.15.00</v>
      </c>
      <c r="T333" s="42" t="str">
        <f t="shared" si="22"/>
        <v>15.45.00</v>
      </c>
      <c r="U333" s="42" t="str">
        <f t="shared" si="23"/>
        <v>26-mar-2021</v>
      </c>
      <c r="V333" s="42">
        <f>MONTH(U333)</f>
        <v>3</v>
      </c>
      <c r="W333" s="42">
        <f>YEAR(U333)</f>
        <v>2021</v>
      </c>
      <c r="X333" s="42">
        <f>DAY(U333)</f>
        <v>26</v>
      </c>
      <c r="Y333" s="25">
        <f>Y332+E333</f>
        <v>2134.25</v>
      </c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</row>
    <row r="334" spans="1:51" s="2" customFormat="1">
      <c r="A334" s="42" t="s">
        <v>386</v>
      </c>
      <c r="B334" s="42" t="s">
        <v>387</v>
      </c>
      <c r="C334" s="42" t="s">
        <v>54</v>
      </c>
      <c r="D334" s="42">
        <v>16</v>
      </c>
      <c r="E334" s="34">
        <v>25</v>
      </c>
      <c r="F334" s="4">
        <v>3.3999999999999998E-3</v>
      </c>
      <c r="G334" s="42">
        <v>0</v>
      </c>
      <c r="H334" s="25">
        <v>26.8</v>
      </c>
      <c r="I334" s="25">
        <v>-7.2</v>
      </c>
      <c r="J334" s="3">
        <v>10000</v>
      </c>
      <c r="K334" s="7">
        <f>+IF(AND(E334&gt;=0,E333&gt;=0),K333+1,IF(AND(E334&lt;0,E333&lt;0),K333-1,IF(AND(E334&gt;=0,E333&lt;0),1,-1)))</f>
        <v>3</v>
      </c>
      <c r="L334" s="6">
        <f>+IF(AND(E334&gt;=0,E333&gt;=0),L333+E334,IF(AND(E334&lt;0,E333&lt;0),L333+E334,E334))</f>
        <v>55</v>
      </c>
      <c r="M334" s="42">
        <v>170</v>
      </c>
      <c r="N334" s="9">
        <f>+IF(E334&gt;0,1,0)</f>
        <v>1</v>
      </c>
      <c r="O334" s="9">
        <f>+IF(E334&lt;0,-1,0)</f>
        <v>0</v>
      </c>
      <c r="P334" s="9">
        <f>+IF(E334=0,1,0)</f>
        <v>0</v>
      </c>
      <c r="Q334" s="8">
        <f>IF(E334&gt;=0,E334,0)</f>
        <v>25</v>
      </c>
      <c r="R334" s="8">
        <f>IF(E334&lt;0,E334,0)</f>
        <v>0</v>
      </c>
      <c r="S334" s="42" t="str">
        <f t="shared" si="21"/>
        <v>15.45.00</v>
      </c>
      <c r="T334" s="42" t="str">
        <f t="shared" si="22"/>
        <v>19.45.00</v>
      </c>
      <c r="U334" s="42" t="str">
        <f t="shared" si="23"/>
        <v>29-mar-2021</v>
      </c>
      <c r="V334" s="42">
        <f>MONTH(U334)</f>
        <v>3</v>
      </c>
      <c r="W334" s="42">
        <f>YEAR(U334)</f>
        <v>2021</v>
      </c>
      <c r="X334" s="42">
        <f>DAY(U334)</f>
        <v>29</v>
      </c>
      <c r="Y334" s="25">
        <f>Y333+E334</f>
        <v>2159.25</v>
      </c>
    </row>
    <row r="335" spans="1:51" s="2" customFormat="1">
      <c r="A335" s="42" t="s">
        <v>386</v>
      </c>
      <c r="B335" s="42" t="s">
        <v>564</v>
      </c>
      <c r="C335" s="42" t="s">
        <v>54</v>
      </c>
      <c r="D335" s="42">
        <v>14</v>
      </c>
      <c r="E335" s="36">
        <v>10</v>
      </c>
      <c r="F335" s="4">
        <v>2.5999999999999999E-3</v>
      </c>
      <c r="G335" s="42">
        <v>0</v>
      </c>
      <c r="H335" s="25">
        <v>12.8</v>
      </c>
      <c r="I335" s="25">
        <v>-4.2</v>
      </c>
      <c r="J335" s="3">
        <v>10000</v>
      </c>
      <c r="K335" s="7">
        <f>+IF(AND(E335&gt;=0,E334&gt;=0),K334+1,IF(AND(E335&lt;0,E334&lt;0),K334-1,IF(AND(E335&gt;=0,E334&lt;0),1,-1)))</f>
        <v>4</v>
      </c>
      <c r="L335" s="6">
        <f>+IF(AND(E335&gt;=0,E334&gt;=0),L334+E335,IF(AND(E335&lt;0,E334&lt;0),L334+E335,E335))</f>
        <v>65</v>
      </c>
      <c r="M335" s="42">
        <v>275</v>
      </c>
      <c r="N335" s="9">
        <f>+IF(E335&gt;0,1,0)</f>
        <v>1</v>
      </c>
      <c r="O335" s="9">
        <f>+IF(E335&lt;0,-1,0)</f>
        <v>0</v>
      </c>
      <c r="P335" s="9">
        <f>+IF(E335=0,1,0)</f>
        <v>0</v>
      </c>
      <c r="Q335" s="8">
        <f>IF(E335&gt;=0,E335,0)</f>
        <v>10</v>
      </c>
      <c r="R335" s="8">
        <f>IF(E335&lt;0,E335,0)</f>
        <v>0</v>
      </c>
      <c r="S335" s="42" t="str">
        <f t="shared" si="21"/>
        <v>15.45.00</v>
      </c>
      <c r="T335" s="42" t="str">
        <f t="shared" si="22"/>
        <v>19.15.00</v>
      </c>
      <c r="U335" s="42" t="str">
        <f t="shared" si="23"/>
        <v>29-mar-2021</v>
      </c>
      <c r="V335" s="42">
        <f>MONTH(U335)</f>
        <v>3</v>
      </c>
      <c r="W335" s="42">
        <f>YEAR(U335)</f>
        <v>2021</v>
      </c>
      <c r="X335" s="42">
        <f>DAY(U335)</f>
        <v>29</v>
      </c>
      <c r="Y335" s="25">
        <f>Y334+E335</f>
        <v>2169.25</v>
      </c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</row>
    <row r="336" spans="1:51" s="2" customFormat="1">
      <c r="A336" s="42" t="s">
        <v>314</v>
      </c>
      <c r="B336" s="42" t="s">
        <v>315</v>
      </c>
      <c r="C336" s="42" t="s">
        <v>54</v>
      </c>
      <c r="D336" s="42">
        <v>46</v>
      </c>
      <c r="E336" s="34">
        <v>10</v>
      </c>
      <c r="F336" s="4">
        <v>3.0000000000000001E-3</v>
      </c>
      <c r="G336" s="42">
        <v>0</v>
      </c>
      <c r="H336" s="25">
        <v>10.35</v>
      </c>
      <c r="I336" s="25">
        <v>0</v>
      </c>
      <c r="J336" s="3">
        <v>10000</v>
      </c>
      <c r="K336" s="7">
        <f>+IF(AND(E336&gt;=0,E335&gt;=0),K335+1,IF(AND(E336&lt;0,E335&lt;0),K335-1,IF(AND(E336&gt;=0,E335&lt;0),1,-1)))</f>
        <v>5</v>
      </c>
      <c r="L336" s="6">
        <f>+IF(AND(E336&gt;=0,E335&gt;=0),L335+E336,IF(AND(E336&lt;0,E335&lt;0),L335+E336,E336))</f>
        <v>75</v>
      </c>
      <c r="M336" s="42">
        <v>133</v>
      </c>
      <c r="N336" s="9">
        <f>+IF(E336&gt;0,1,0)</f>
        <v>1</v>
      </c>
      <c r="O336" s="9">
        <f>+IF(E336&lt;0,-1,0)</f>
        <v>0</v>
      </c>
      <c r="P336" s="9">
        <f>+IF(E336=0,1,0)</f>
        <v>0</v>
      </c>
      <c r="Q336" s="8">
        <f>IF(E336&gt;=0,E336,0)</f>
        <v>10</v>
      </c>
      <c r="R336" s="8">
        <f>IF(E336&lt;0,E336,0)</f>
        <v>0</v>
      </c>
      <c r="S336" s="42" t="str">
        <f t="shared" si="21"/>
        <v>16.00.00</v>
      </c>
      <c r="T336" s="42" t="str">
        <f t="shared" si="22"/>
        <v>3.30.00</v>
      </c>
      <c r="U336" s="42" t="str">
        <f t="shared" si="23"/>
        <v>30-mar-2021</v>
      </c>
      <c r="V336" s="42">
        <f>MONTH(U336)</f>
        <v>3</v>
      </c>
      <c r="W336" s="42">
        <f>YEAR(U336)</f>
        <v>2021</v>
      </c>
      <c r="X336" s="42">
        <f>DAY(U336)</f>
        <v>30</v>
      </c>
      <c r="Y336" s="25">
        <f>Y335+E336</f>
        <v>2179.25</v>
      </c>
    </row>
    <row r="337" spans="1:51" s="2" customFormat="1">
      <c r="A337" s="42" t="s">
        <v>384</v>
      </c>
      <c r="B337" s="42" t="s">
        <v>385</v>
      </c>
      <c r="C337" s="42" t="s">
        <v>54</v>
      </c>
      <c r="D337" s="42">
        <v>20</v>
      </c>
      <c r="E337" s="36">
        <v>15</v>
      </c>
      <c r="F337" s="4">
        <v>2E-3</v>
      </c>
      <c r="G337" s="42">
        <v>0</v>
      </c>
      <c r="H337" s="25">
        <v>18.5</v>
      </c>
      <c r="I337" s="25">
        <v>-6.25</v>
      </c>
      <c r="J337" s="3">
        <v>10000</v>
      </c>
      <c r="K337" s="7">
        <f>+IF(AND(E337&gt;=0,E336&gt;=0),K336+1,IF(AND(E337&lt;0,E336&lt;0),K336-1,IF(AND(E337&gt;=0,E336&lt;0),1,-1)))</f>
        <v>6</v>
      </c>
      <c r="L337" s="6">
        <f>+IF(AND(E337&gt;=0,E336&gt;=0),L336+E337,IF(AND(E337&lt;0,E336&lt;0),L336+E337,E337))</f>
        <v>90</v>
      </c>
      <c r="M337" s="42">
        <v>169</v>
      </c>
      <c r="N337" s="9">
        <f>+IF(E337&gt;0,1,0)</f>
        <v>1</v>
      </c>
      <c r="O337" s="9">
        <f>+IF(E337&lt;0,-1,0)</f>
        <v>0</v>
      </c>
      <c r="P337" s="9">
        <f>+IF(E337=0,1,0)</f>
        <v>0</v>
      </c>
      <c r="Q337" s="8">
        <f>IF(E337&gt;=0,E337,0)</f>
        <v>15</v>
      </c>
      <c r="R337" s="8">
        <f>IF(E337&lt;0,E337,0)</f>
        <v>0</v>
      </c>
      <c r="S337" s="42" t="str">
        <f t="shared" si="21"/>
        <v>4.45.00</v>
      </c>
      <c r="T337" s="42" t="str">
        <f t="shared" si="22"/>
        <v>9.45.00</v>
      </c>
      <c r="U337" s="42" t="str">
        <f t="shared" si="23"/>
        <v>30-mar-2021</v>
      </c>
      <c r="V337" s="42">
        <f>MONTH(U337)</f>
        <v>3</v>
      </c>
      <c r="W337" s="42">
        <f>YEAR(U337)</f>
        <v>2021</v>
      </c>
      <c r="X337" s="42">
        <f>DAY(U337)</f>
        <v>30</v>
      </c>
      <c r="Y337" s="25">
        <f>Y336+E337</f>
        <v>2194.25</v>
      </c>
    </row>
    <row r="338" spans="1:51" s="2" customFormat="1">
      <c r="A338" s="42" t="s">
        <v>384</v>
      </c>
      <c r="B338" s="42" t="s">
        <v>442</v>
      </c>
      <c r="C338" s="42" t="s">
        <v>54</v>
      </c>
      <c r="D338" s="42">
        <v>22</v>
      </c>
      <c r="E338" s="38">
        <v>10</v>
      </c>
      <c r="F338" s="4">
        <v>3.3E-3</v>
      </c>
      <c r="G338" s="42">
        <v>0</v>
      </c>
      <c r="H338" s="25">
        <v>13.65</v>
      </c>
      <c r="I338" s="25">
        <v>-3.75</v>
      </c>
      <c r="J338" s="3">
        <v>10000</v>
      </c>
      <c r="K338" s="7">
        <f>+IF(AND(E338&gt;=0,E337&gt;=0),K337+1,IF(AND(E338&lt;0,E337&lt;0),K337-1,IF(AND(E338&gt;=0,E337&lt;0),1,-1)))</f>
        <v>7</v>
      </c>
      <c r="L338" s="6">
        <f>+IF(AND(E338&gt;=0,E337&gt;=0),L337+E338,IF(AND(E338&lt;0,E337&lt;0),L337+E338,E338))</f>
        <v>100</v>
      </c>
      <c r="M338" s="42">
        <v>203</v>
      </c>
      <c r="N338" s="9">
        <f>+IF(E338&gt;0,1,0)</f>
        <v>1</v>
      </c>
      <c r="O338" s="9">
        <f>+IF(E338&lt;0,-1,0)</f>
        <v>0</v>
      </c>
      <c r="P338" s="9">
        <f>+IF(E338=0,1,0)</f>
        <v>0</v>
      </c>
      <c r="Q338" s="8">
        <f>IF(E338&gt;=0,E338,0)</f>
        <v>10</v>
      </c>
      <c r="R338" s="8">
        <f>IF(E338&lt;0,E338,0)</f>
        <v>0</v>
      </c>
      <c r="S338" s="42" t="str">
        <f t="shared" si="21"/>
        <v>4.45.00</v>
      </c>
      <c r="T338" s="42" t="str">
        <f t="shared" si="22"/>
        <v>10.15.00</v>
      </c>
      <c r="U338" s="42" t="str">
        <f t="shared" si="23"/>
        <v>30-mar-2021</v>
      </c>
      <c r="V338" s="42">
        <f>MONTH(U338)</f>
        <v>3</v>
      </c>
      <c r="W338" s="42">
        <f>YEAR(U338)</f>
        <v>2021</v>
      </c>
      <c r="X338" s="42">
        <f>DAY(U338)</f>
        <v>30</v>
      </c>
      <c r="Y338" s="25">
        <f>Y337+E338</f>
        <v>2204.25</v>
      </c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</row>
    <row r="339" spans="1:51" s="2" customFormat="1">
      <c r="A339" s="42" t="s">
        <v>563</v>
      </c>
      <c r="B339" s="42" t="s">
        <v>314</v>
      </c>
      <c r="C339" s="42" t="s">
        <v>54</v>
      </c>
      <c r="D339" s="42">
        <v>46</v>
      </c>
      <c r="E339" s="34">
        <v>15</v>
      </c>
      <c r="F339" s="4">
        <v>3.8E-3</v>
      </c>
      <c r="G339" s="42">
        <v>0</v>
      </c>
      <c r="H339" s="25">
        <v>16.399999999999999</v>
      </c>
      <c r="I339" s="25">
        <v>-3.5</v>
      </c>
      <c r="J339" s="3">
        <v>10000</v>
      </c>
      <c r="K339" s="7">
        <f>+IF(AND(E339&gt;=0,E338&gt;=0),K338+1,IF(AND(E339&lt;0,E338&lt;0),K338-1,IF(AND(E339&gt;=0,E338&lt;0),1,-1)))</f>
        <v>8</v>
      </c>
      <c r="L339" s="6">
        <f>+IF(AND(E339&gt;=0,E338&gt;=0),L338+E339,IF(AND(E339&lt;0,E338&lt;0),L338+E339,E339))</f>
        <v>115</v>
      </c>
      <c r="M339" s="42">
        <v>274</v>
      </c>
      <c r="N339" s="9">
        <f>+IF(E339&gt;0,1,0)</f>
        <v>1</v>
      </c>
      <c r="O339" s="9">
        <f>+IF(E339&lt;0,-1,0)</f>
        <v>0</v>
      </c>
      <c r="P339" s="9">
        <f>+IF(E339=0,1,0)</f>
        <v>0</v>
      </c>
      <c r="Q339" s="8">
        <f>IF(E339&gt;=0,E339,0)</f>
        <v>15</v>
      </c>
      <c r="R339" s="8">
        <f>IF(E339&lt;0,E339,0)</f>
        <v>0</v>
      </c>
      <c r="S339" s="42" t="str">
        <f t="shared" si="21"/>
        <v>4.30.00</v>
      </c>
      <c r="T339" s="42" t="str">
        <f t="shared" si="22"/>
        <v>16.00.00</v>
      </c>
      <c r="U339" s="42" t="str">
        <f t="shared" si="23"/>
        <v>30-mar-2021</v>
      </c>
      <c r="V339" s="42">
        <f>MONTH(U339)</f>
        <v>3</v>
      </c>
      <c r="W339" s="42">
        <f>YEAR(U339)</f>
        <v>2021</v>
      </c>
      <c r="X339" s="42">
        <f>DAY(U339)</f>
        <v>30</v>
      </c>
      <c r="Y339" s="25">
        <f>Y338+E339</f>
        <v>2219.25</v>
      </c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</row>
    <row r="340" spans="1:51" s="2" customFormat="1">
      <c r="A340" s="42" t="s">
        <v>239</v>
      </c>
      <c r="B340" s="42" t="s">
        <v>240</v>
      </c>
      <c r="C340" s="42" t="s">
        <v>53</v>
      </c>
      <c r="D340" s="42">
        <v>33</v>
      </c>
      <c r="E340" s="34">
        <v>-15</v>
      </c>
      <c r="F340" s="4">
        <v>-8.8999999999999999E-3</v>
      </c>
      <c r="G340" s="42">
        <v>0</v>
      </c>
      <c r="H340" s="25">
        <v>1.5</v>
      </c>
      <c r="I340" s="25">
        <v>-15</v>
      </c>
      <c r="J340" s="3">
        <v>10000</v>
      </c>
      <c r="K340" s="7">
        <f>+IF(AND(E340&gt;=0,E339&gt;=0),K339+1,IF(AND(E340&lt;0,E339&lt;0),K339-1,IF(AND(E340&gt;=0,E339&lt;0),1,-1)))</f>
        <v>-1</v>
      </c>
      <c r="L340" s="6">
        <f>+IF(AND(E340&gt;=0,E339&gt;=0),L339+E340,IF(AND(E340&lt;0,E339&lt;0),L339+E340,E340))</f>
        <v>-15</v>
      </c>
      <c r="M340" s="42">
        <v>95</v>
      </c>
      <c r="N340" s="9">
        <f>+IF(E340&gt;0,1,0)</f>
        <v>0</v>
      </c>
      <c r="O340" s="9">
        <f>+IF(E340&lt;0,-1,0)</f>
        <v>-1</v>
      </c>
      <c r="P340" s="9">
        <f>+IF(E340=0,1,0)</f>
        <v>0</v>
      </c>
      <c r="Q340" s="8">
        <f>IF(E340&gt;=0,E340,0)</f>
        <v>0</v>
      </c>
      <c r="R340" s="8">
        <f>IF(E340&lt;0,E340,0)</f>
        <v>-15</v>
      </c>
      <c r="S340" s="42" t="str">
        <f t="shared" si="21"/>
        <v>8.30.00</v>
      </c>
      <c r="T340" s="42" t="str">
        <f t="shared" si="22"/>
        <v>16.45.00</v>
      </c>
      <c r="U340" s="42" t="str">
        <f t="shared" si="23"/>
        <v>31-mar-2021</v>
      </c>
      <c r="V340" s="42">
        <f>MONTH(U340)</f>
        <v>3</v>
      </c>
      <c r="W340" s="42">
        <f>YEAR(U340)</f>
        <v>2021</v>
      </c>
      <c r="X340" s="42">
        <f>DAY(U340)</f>
        <v>31</v>
      </c>
      <c r="Y340" s="25">
        <f>Y339+E340</f>
        <v>2204.25</v>
      </c>
      <c r="AV340" s="1"/>
      <c r="AW340" s="1"/>
      <c r="AX340" s="1"/>
      <c r="AY340" s="1"/>
    </row>
    <row r="341" spans="1:51" s="2" customFormat="1">
      <c r="A341" s="42" t="s">
        <v>239</v>
      </c>
      <c r="B341" s="42" t="s">
        <v>693</v>
      </c>
      <c r="C341" s="42" t="s">
        <v>54</v>
      </c>
      <c r="D341" s="42">
        <v>177</v>
      </c>
      <c r="E341" s="38">
        <v>10</v>
      </c>
      <c r="F341" s="4">
        <v>5.0599999999999999E-2</v>
      </c>
      <c r="G341" s="42">
        <v>0</v>
      </c>
      <c r="H341" s="25">
        <v>10.3</v>
      </c>
      <c r="I341" s="25">
        <v>-8.6999999999999993</v>
      </c>
      <c r="J341" s="3">
        <v>10000</v>
      </c>
      <c r="K341" s="7">
        <f>+IF(AND(E341&gt;=0,E340&gt;=0),K340+1,IF(AND(E341&lt;0,E340&lt;0),K340-1,IF(AND(E341&gt;=0,E340&lt;0),1,-1)))</f>
        <v>1</v>
      </c>
      <c r="L341" s="6">
        <f>+IF(AND(E341&gt;=0,E340&gt;=0),L340+E341,IF(AND(E341&lt;0,E340&lt;0),L340+E341,E341))</f>
        <v>10</v>
      </c>
      <c r="M341" s="42">
        <v>359</v>
      </c>
      <c r="N341" s="9">
        <f>+IF(E341&gt;0,1,0)</f>
        <v>1</v>
      </c>
      <c r="O341" s="9">
        <f>+IF(E341&lt;0,-1,0)</f>
        <v>0</v>
      </c>
      <c r="P341" s="9">
        <f>+IF(E341=0,1,0)</f>
        <v>0</v>
      </c>
      <c r="Q341" s="8">
        <f>IF(E341&gt;=0,E341,0)</f>
        <v>10</v>
      </c>
      <c r="R341" s="8">
        <f>IF(E341&lt;0,E341,0)</f>
        <v>0</v>
      </c>
      <c r="S341" s="42" t="str">
        <f t="shared" si="21"/>
        <v>8.30.00</v>
      </c>
      <c r="T341" s="42" t="str">
        <f t="shared" si="22"/>
        <v>4.45.00</v>
      </c>
      <c r="U341" s="42" t="str">
        <f t="shared" si="23"/>
        <v>31-mar-2021</v>
      </c>
      <c r="V341" s="42">
        <f>MONTH(U341)</f>
        <v>3</v>
      </c>
      <c r="W341" s="42">
        <f>YEAR(U341)</f>
        <v>2021</v>
      </c>
      <c r="X341" s="42">
        <f>DAY(U341)</f>
        <v>31</v>
      </c>
      <c r="Y341" s="25">
        <f>Y340+E341</f>
        <v>2214.25</v>
      </c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</row>
    <row r="342" spans="1:51" s="2" customFormat="1">
      <c r="A342" s="42" t="s">
        <v>723</v>
      </c>
      <c r="B342" s="42" t="s">
        <v>724</v>
      </c>
      <c r="C342" s="42" t="s">
        <v>53</v>
      </c>
      <c r="D342" s="42">
        <v>45</v>
      </c>
      <c r="E342" s="34">
        <v>-15</v>
      </c>
      <c r="F342" s="4">
        <v>-2.9000000000000001E-2</v>
      </c>
      <c r="G342" s="42">
        <v>0</v>
      </c>
      <c r="H342" s="25">
        <v>0</v>
      </c>
      <c r="I342" s="25">
        <v>0</v>
      </c>
      <c r="J342" s="3">
        <v>10000</v>
      </c>
      <c r="K342" s="7">
        <f>+IF(AND(E342&gt;=0,E341&gt;=0),K341+1,IF(AND(E342&lt;0,E341&lt;0),K341-1,IF(AND(E342&gt;=0,E341&lt;0),1,-1)))</f>
        <v>-1</v>
      </c>
      <c r="L342" s="6">
        <f>+IF(AND(E342&gt;=0,E341&gt;=0),L341+E342,IF(AND(E342&lt;0,E341&lt;0),L341+E342,E342))</f>
        <v>-15</v>
      </c>
      <c r="M342" s="42">
        <v>375</v>
      </c>
      <c r="N342" s="9">
        <f>+IF(E342&gt;0,1,0)</f>
        <v>0</v>
      </c>
      <c r="O342" s="9">
        <f>+IF(E342&lt;0,-1,0)</f>
        <v>-1</v>
      </c>
      <c r="P342" s="9">
        <f>+IF(E342=0,1,0)</f>
        <v>0</v>
      </c>
      <c r="Q342" s="8">
        <f>IF(E342&gt;=0,E342,0)</f>
        <v>0</v>
      </c>
      <c r="R342" s="8">
        <f>IF(E342&lt;0,E342,0)</f>
        <v>-15</v>
      </c>
      <c r="S342" s="42" t="str">
        <f t="shared" si="21"/>
        <v>10.00.00</v>
      </c>
      <c r="T342" s="42" t="str">
        <f t="shared" si="22"/>
        <v>21.15.00</v>
      </c>
      <c r="U342" s="42" t="str">
        <f t="shared" si="23"/>
        <v>31-mar-2021</v>
      </c>
      <c r="V342" s="42">
        <f>MONTH(U342)</f>
        <v>3</v>
      </c>
      <c r="W342" s="42">
        <f>YEAR(U342)</f>
        <v>2021</v>
      </c>
      <c r="X342" s="42">
        <f>DAY(U342)</f>
        <v>31</v>
      </c>
      <c r="Y342" s="25">
        <f>Y341+E342</f>
        <v>2199.25</v>
      </c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</row>
    <row r="343" spans="1:51" s="2" customFormat="1">
      <c r="A343" s="42" t="s">
        <v>561</v>
      </c>
      <c r="B343" s="42" t="s">
        <v>562</v>
      </c>
      <c r="C343" s="42" t="s">
        <v>54</v>
      </c>
      <c r="D343" s="42">
        <v>9</v>
      </c>
      <c r="E343" s="36">
        <v>10</v>
      </c>
      <c r="F343" s="4">
        <v>2.5000000000000001E-3</v>
      </c>
      <c r="G343" s="42">
        <v>0</v>
      </c>
      <c r="H343" s="25">
        <v>10.3</v>
      </c>
      <c r="I343" s="25">
        <v>0</v>
      </c>
      <c r="J343" s="3">
        <v>10000</v>
      </c>
      <c r="K343" s="7">
        <f>+IF(AND(E343&gt;=0,E342&gt;=0),K342+1,IF(AND(E343&lt;0,E342&lt;0),K342-1,IF(AND(E343&gt;=0,E342&lt;0),1,-1)))</f>
        <v>1</v>
      </c>
      <c r="L343" s="6">
        <f>+IF(AND(E343&gt;=0,E342&gt;=0),L342+E343,IF(AND(E343&lt;0,E342&lt;0),L342+E343,E343))</f>
        <v>10</v>
      </c>
      <c r="M343" s="42">
        <v>273</v>
      </c>
      <c r="N343" s="9">
        <f>+IF(E343&gt;0,1,0)</f>
        <v>1</v>
      </c>
      <c r="O343" s="9">
        <f>+IF(E343&lt;0,-1,0)</f>
        <v>0</v>
      </c>
      <c r="P343" s="9">
        <f>+IF(E343=0,1,0)</f>
        <v>0</v>
      </c>
      <c r="Q343" s="8">
        <f>IF(E343&gt;=0,E343,0)</f>
        <v>10</v>
      </c>
      <c r="R343" s="8">
        <f>IF(E343&lt;0,E343,0)</f>
        <v>0</v>
      </c>
      <c r="S343" s="42" t="str">
        <f t="shared" si="21"/>
        <v>7.30.00</v>
      </c>
      <c r="T343" s="42" t="str">
        <f t="shared" si="22"/>
        <v>9.45.00</v>
      </c>
      <c r="U343" s="42" t="str">
        <f t="shared" si="23"/>
        <v xml:space="preserve">1-apr-2021 </v>
      </c>
      <c r="V343" s="42">
        <f>MONTH(U343)</f>
        <v>4</v>
      </c>
      <c r="W343" s="42">
        <f>YEAR(U343)</f>
        <v>2021</v>
      </c>
      <c r="X343" s="42">
        <f>DAY(U343)</f>
        <v>1</v>
      </c>
      <c r="Y343" s="25">
        <f>Y342+E343</f>
        <v>2209.25</v>
      </c>
    </row>
    <row r="344" spans="1:51" s="2" customFormat="1">
      <c r="A344" s="42" t="s">
        <v>691</v>
      </c>
      <c r="B344" s="42" t="s">
        <v>692</v>
      </c>
      <c r="C344" s="42" t="s">
        <v>54</v>
      </c>
      <c r="D344" s="42">
        <v>43</v>
      </c>
      <c r="E344" s="34">
        <v>-15</v>
      </c>
      <c r="F344" s="4">
        <v>-6.9699999999999998E-2</v>
      </c>
      <c r="G344" s="42">
        <v>0</v>
      </c>
      <c r="H344" s="25">
        <v>1.7</v>
      </c>
      <c r="I344" s="25">
        <v>-15</v>
      </c>
      <c r="J344" s="3">
        <v>10000</v>
      </c>
      <c r="K344" s="7">
        <f>+IF(AND(E344&gt;=0,E343&gt;=0),K343+1,IF(AND(E344&lt;0,E343&lt;0),K343-1,IF(AND(E344&gt;=0,E343&lt;0),1,-1)))</f>
        <v>-1</v>
      </c>
      <c r="L344" s="6">
        <f>+IF(AND(E344&gt;=0,E343&gt;=0),L343+E344,IF(AND(E344&lt;0,E343&lt;0),L343+E344,E344))</f>
        <v>-15</v>
      </c>
      <c r="M344" s="42">
        <v>358</v>
      </c>
      <c r="N344" s="9">
        <f>+IF(E344&gt;0,1,0)</f>
        <v>0</v>
      </c>
      <c r="O344" s="9">
        <f>+IF(E344&lt;0,-1,0)</f>
        <v>-1</v>
      </c>
      <c r="P344" s="9">
        <f>+IF(E344=0,1,0)</f>
        <v>0</v>
      </c>
      <c r="Q344" s="8">
        <f>IF(E344&gt;=0,E344,0)</f>
        <v>0</v>
      </c>
      <c r="R344" s="8">
        <f>IF(E344&lt;0,E344,0)</f>
        <v>-15</v>
      </c>
      <c r="S344" s="42" t="str">
        <f t="shared" si="21"/>
        <v>9.15.00</v>
      </c>
      <c r="T344" s="42" t="str">
        <f t="shared" si="22"/>
        <v>20.00.00</v>
      </c>
      <c r="U344" s="42" t="str">
        <f t="shared" si="23"/>
        <v xml:space="preserve">3-apr-2021 </v>
      </c>
      <c r="V344" s="42">
        <f>MONTH(U344)</f>
        <v>4</v>
      </c>
      <c r="W344" s="42">
        <f>YEAR(U344)</f>
        <v>2021</v>
      </c>
      <c r="X344" s="42">
        <f>DAY(U344)</f>
        <v>3</v>
      </c>
      <c r="Y344" s="25">
        <f>Y343+E344</f>
        <v>2194.25</v>
      </c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</row>
    <row r="345" spans="1:51" s="2" customFormat="1">
      <c r="A345" s="42" t="s">
        <v>691</v>
      </c>
      <c r="B345" s="42" t="s">
        <v>722</v>
      </c>
      <c r="C345" s="42" t="s">
        <v>54</v>
      </c>
      <c r="D345" s="42">
        <v>5</v>
      </c>
      <c r="E345" s="34">
        <v>-15</v>
      </c>
      <c r="F345" s="4">
        <v>-2.5399999999999999E-2</v>
      </c>
      <c r="G345" s="42">
        <v>0</v>
      </c>
      <c r="H345" s="25">
        <v>0</v>
      </c>
      <c r="I345" s="25">
        <v>0</v>
      </c>
      <c r="J345" s="3">
        <v>10000</v>
      </c>
      <c r="K345" s="7">
        <f>+IF(AND(E345&gt;=0,E344&gt;=0),K344+1,IF(AND(E345&lt;0,E344&lt;0),K344-1,IF(AND(E345&gt;=0,E344&lt;0),1,-1)))</f>
        <v>-2</v>
      </c>
      <c r="L345" s="6">
        <f>+IF(AND(E345&gt;=0,E344&gt;=0),L344+E345,IF(AND(E345&lt;0,E344&lt;0),L344+E345,E345))</f>
        <v>-30</v>
      </c>
      <c r="M345" s="42">
        <v>374</v>
      </c>
      <c r="N345" s="9">
        <f>+IF(E345&gt;0,1,0)</f>
        <v>0</v>
      </c>
      <c r="O345" s="9">
        <f>+IF(E345&lt;0,-1,0)</f>
        <v>-1</v>
      </c>
      <c r="P345" s="9">
        <f>+IF(E345=0,1,0)</f>
        <v>0</v>
      </c>
      <c r="Q345" s="8">
        <f>IF(E345&gt;=0,E345,0)</f>
        <v>0</v>
      </c>
      <c r="R345" s="8">
        <f>IF(E345&lt;0,E345,0)</f>
        <v>-15</v>
      </c>
      <c r="S345" s="42" t="str">
        <f t="shared" si="21"/>
        <v>9.15.00</v>
      </c>
      <c r="T345" s="42" t="str">
        <f t="shared" si="22"/>
        <v>10.30.00</v>
      </c>
      <c r="U345" s="42" t="str">
        <f t="shared" si="23"/>
        <v xml:space="preserve">3-apr-2021 </v>
      </c>
      <c r="V345" s="42">
        <f>MONTH(U345)</f>
        <v>4</v>
      </c>
      <c r="W345" s="42">
        <f>YEAR(U345)</f>
        <v>2021</v>
      </c>
      <c r="X345" s="42">
        <f>DAY(U345)</f>
        <v>3</v>
      </c>
      <c r="Y345" s="25">
        <f>Y344+E345</f>
        <v>2179.25</v>
      </c>
    </row>
    <row r="346" spans="1:51" s="2" customFormat="1">
      <c r="A346" s="42" t="s">
        <v>187</v>
      </c>
      <c r="B346" s="42" t="s">
        <v>188</v>
      </c>
      <c r="C346" s="42" t="s">
        <v>54</v>
      </c>
      <c r="D346" s="42">
        <v>51</v>
      </c>
      <c r="E346" s="34">
        <v>10</v>
      </c>
      <c r="F346" s="4">
        <v>1.5E-3</v>
      </c>
      <c r="G346" s="42">
        <v>0</v>
      </c>
      <c r="H346" s="25">
        <v>10.1</v>
      </c>
      <c r="I346" s="25">
        <v>-5.7</v>
      </c>
      <c r="J346" s="3">
        <v>10000</v>
      </c>
      <c r="K346" s="7">
        <f>+IF(AND(E346&gt;=0,E345&gt;=0),K345+1,IF(AND(E346&lt;0,E345&lt;0),K345-1,IF(AND(E346&gt;=0,E345&lt;0),1,-1)))</f>
        <v>1</v>
      </c>
      <c r="L346" s="6">
        <f>+IF(AND(E346&gt;=0,E345&gt;=0),L345+E346,IF(AND(E346&lt;0,E345&lt;0),L345+E346,E346))</f>
        <v>10</v>
      </c>
      <c r="M346" s="42">
        <v>67</v>
      </c>
      <c r="N346" s="9">
        <f>+IF(E346&gt;0,1,0)</f>
        <v>1</v>
      </c>
      <c r="O346" s="9">
        <f>+IF(E346&lt;0,-1,0)</f>
        <v>0</v>
      </c>
      <c r="P346" s="9">
        <f>+IF(E346=0,1,0)</f>
        <v>0</v>
      </c>
      <c r="Q346" s="8">
        <f>IF(E346&gt;=0,E346,0)</f>
        <v>10</v>
      </c>
      <c r="R346" s="8">
        <f>IF(E346&lt;0,E346,0)</f>
        <v>0</v>
      </c>
      <c r="S346" s="42" t="str">
        <f t="shared" si="21"/>
        <v>1.45.00</v>
      </c>
      <c r="T346" s="42" t="str">
        <f t="shared" si="22"/>
        <v>14.30.00</v>
      </c>
      <c r="U346" s="42" t="str">
        <f t="shared" si="23"/>
        <v xml:space="preserve">5-apr-2021 </v>
      </c>
      <c r="V346" s="42">
        <f>MONTH(U346)</f>
        <v>4</v>
      </c>
      <c r="W346" s="42">
        <f>YEAR(U346)</f>
        <v>2021</v>
      </c>
      <c r="X346" s="42">
        <f>DAY(U346)</f>
        <v>5</v>
      </c>
      <c r="Y346" s="25">
        <f>Y345+E346</f>
        <v>2189.25</v>
      </c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</row>
    <row r="347" spans="1:51" s="2" customFormat="1">
      <c r="A347" s="42" t="s">
        <v>237</v>
      </c>
      <c r="B347" s="42" t="s">
        <v>238</v>
      </c>
      <c r="C347" s="42" t="s">
        <v>54</v>
      </c>
      <c r="D347" s="42">
        <v>96</v>
      </c>
      <c r="E347" s="36">
        <v>10</v>
      </c>
      <c r="F347" s="4">
        <v>5.7999999999999996E-3</v>
      </c>
      <c r="G347" s="42">
        <v>0</v>
      </c>
      <c r="H347" s="25">
        <v>10</v>
      </c>
      <c r="I347" s="25">
        <v>-2.4</v>
      </c>
      <c r="J347" s="3">
        <v>10000</v>
      </c>
      <c r="K347" s="7">
        <f>+IF(AND(E347&gt;=0,E346&gt;=0),K346+1,IF(AND(E347&lt;0,E346&lt;0),K346-1,IF(AND(E347&gt;=0,E346&lt;0),1,-1)))</f>
        <v>2</v>
      </c>
      <c r="L347" s="6">
        <f>+IF(AND(E347&gt;=0,E346&gt;=0),L346+E347,IF(AND(E347&lt;0,E346&lt;0),L346+E347,E347))</f>
        <v>20</v>
      </c>
      <c r="M347" s="42">
        <v>94</v>
      </c>
      <c r="N347" s="9">
        <f>+IF(E347&gt;0,1,0)</f>
        <v>1</v>
      </c>
      <c r="O347" s="9">
        <f>+IF(E347&lt;0,-1,0)</f>
        <v>0</v>
      </c>
      <c r="P347" s="9">
        <f>+IF(E347=0,1,0)</f>
        <v>0</v>
      </c>
      <c r="Q347" s="8">
        <f>IF(E347&gt;=0,E347,0)</f>
        <v>10</v>
      </c>
      <c r="R347" s="8">
        <f>IF(E347&lt;0,E347,0)</f>
        <v>0</v>
      </c>
      <c r="S347" s="42" t="str">
        <f t="shared" si="21"/>
        <v>5.45.00</v>
      </c>
      <c r="T347" s="42" t="str">
        <f t="shared" si="22"/>
        <v>6.45.00</v>
      </c>
      <c r="U347" s="42" t="str">
        <f t="shared" si="23"/>
        <v xml:space="preserve">5-apr-2021 </v>
      </c>
      <c r="V347" s="42">
        <f>MONTH(U347)</f>
        <v>4</v>
      </c>
      <c r="W347" s="42">
        <f>YEAR(U347)</f>
        <v>2021</v>
      </c>
      <c r="X347" s="42">
        <f>DAY(U347)</f>
        <v>5</v>
      </c>
      <c r="Y347" s="25">
        <f>Y346+E347</f>
        <v>2199.25</v>
      </c>
      <c r="AV347" s="42"/>
      <c r="AW347" s="42"/>
      <c r="AX347" s="42"/>
      <c r="AY347" s="42"/>
    </row>
    <row r="348" spans="1:51" s="2" customFormat="1">
      <c r="A348" s="42" t="s">
        <v>106</v>
      </c>
      <c r="B348" s="42" t="s">
        <v>107</v>
      </c>
      <c r="C348" s="42" t="s">
        <v>54</v>
      </c>
      <c r="D348" s="42">
        <v>133</v>
      </c>
      <c r="E348" s="34">
        <v>20</v>
      </c>
      <c r="F348" s="4">
        <v>4.8999999999999998E-3</v>
      </c>
      <c r="G348" s="4">
        <v>0</v>
      </c>
      <c r="H348" s="57">
        <v>20.28</v>
      </c>
      <c r="I348" s="25">
        <v>-7.65</v>
      </c>
      <c r="J348" s="3">
        <v>10000</v>
      </c>
      <c r="K348" s="7">
        <f>+IF(AND(E348&gt;=0,E347&gt;=0),K347+1,IF(AND(E348&lt;0,E347&lt;0),K347-1,IF(AND(E348&gt;=0,E347&lt;0),1,-1)))</f>
        <v>3</v>
      </c>
      <c r="L348" s="6">
        <f>+IF(AND(E348&gt;=0,E347&gt;=0),L347+E348,IF(AND(E348&lt;0,E347&lt;0),L347+E348,E348))</f>
        <v>40</v>
      </c>
      <c r="M348" s="42">
        <v>25</v>
      </c>
      <c r="N348" s="9">
        <f>+IF(E348&gt;0,1,0)</f>
        <v>1</v>
      </c>
      <c r="O348" s="9">
        <f>+IF(E348&lt;0,-1,0)</f>
        <v>0</v>
      </c>
      <c r="P348" s="9">
        <f>+IF(E348=0,1,0)</f>
        <v>0</v>
      </c>
      <c r="Q348" s="8">
        <f>IF(E348&gt;=0,E348,0)</f>
        <v>20</v>
      </c>
      <c r="R348" s="8">
        <f>IF(E348&lt;0,E348,0)</f>
        <v>0</v>
      </c>
      <c r="S348" s="42" t="str">
        <f t="shared" si="21"/>
        <v>19.30.00</v>
      </c>
      <c r="T348" s="42" t="str">
        <f t="shared" si="22"/>
        <v>4.45.00</v>
      </c>
      <c r="U348" s="42" t="str">
        <f t="shared" si="23"/>
        <v xml:space="preserve">6-apr-2021 </v>
      </c>
      <c r="V348" s="42">
        <f>MONTH(U348)</f>
        <v>4</v>
      </c>
      <c r="W348" s="42">
        <f>YEAR(U348)</f>
        <v>2021</v>
      </c>
      <c r="X348" s="42">
        <f>DAY(U348)</f>
        <v>6</v>
      </c>
      <c r="Y348" s="25">
        <f>Y347+E348</f>
        <v>2219.25</v>
      </c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</row>
    <row r="349" spans="1:51" s="2" customFormat="1">
      <c r="A349" s="42" t="s">
        <v>235</v>
      </c>
      <c r="B349" s="42" t="s">
        <v>236</v>
      </c>
      <c r="C349" s="42" t="s">
        <v>54</v>
      </c>
      <c r="D349" s="42">
        <v>33</v>
      </c>
      <c r="E349" s="34">
        <v>10</v>
      </c>
      <c r="F349" s="4">
        <v>5.7999999999999996E-3</v>
      </c>
      <c r="G349" s="42">
        <v>0</v>
      </c>
      <c r="H349" s="25">
        <v>10.1</v>
      </c>
      <c r="I349" s="25">
        <v>-3.5</v>
      </c>
      <c r="J349" s="3">
        <v>10000</v>
      </c>
      <c r="K349" s="7">
        <f>+IF(AND(E349&gt;=0,E348&gt;=0),K348+1,IF(AND(E349&lt;0,E348&lt;0),K348-1,IF(AND(E349&gt;=0,E348&lt;0),1,-1)))</f>
        <v>4</v>
      </c>
      <c r="L349" s="6">
        <f>+IF(AND(E349&gt;=0,E348&gt;=0),L348+E349,IF(AND(E349&lt;0,E348&lt;0),L348+E349,E349))</f>
        <v>50</v>
      </c>
      <c r="M349" s="42">
        <v>93</v>
      </c>
      <c r="N349" s="9">
        <f>+IF(E349&gt;0,1,0)</f>
        <v>1</v>
      </c>
      <c r="O349" s="9">
        <f>+IF(E349&lt;0,-1,0)</f>
        <v>0</v>
      </c>
      <c r="P349" s="9">
        <f>+IF(E349=0,1,0)</f>
        <v>0</v>
      </c>
      <c r="Q349" s="8">
        <f>IF(E349&gt;=0,E349,0)</f>
        <v>10</v>
      </c>
      <c r="R349" s="8">
        <f>IF(E349&lt;0,E349,0)</f>
        <v>0</v>
      </c>
      <c r="S349" s="42" t="str">
        <f t="shared" si="21"/>
        <v>8.45.00</v>
      </c>
      <c r="T349" s="42" t="str">
        <f t="shared" si="22"/>
        <v>17.00.00</v>
      </c>
      <c r="U349" s="42" t="str">
        <f t="shared" si="23"/>
        <v xml:space="preserve">6-apr-2021 </v>
      </c>
      <c r="V349" s="42">
        <f>MONTH(U349)</f>
        <v>4</v>
      </c>
      <c r="W349" s="42">
        <f>YEAR(U349)</f>
        <v>2021</v>
      </c>
      <c r="X349" s="42">
        <f>DAY(U349)</f>
        <v>6</v>
      </c>
      <c r="Y349" s="25">
        <f>Y348+E349</f>
        <v>2229.25</v>
      </c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</row>
    <row r="350" spans="1:51" s="2" customFormat="1">
      <c r="A350" s="42" t="s">
        <v>383</v>
      </c>
      <c r="B350" s="42" t="s">
        <v>383</v>
      </c>
      <c r="C350" s="42" t="s">
        <v>53</v>
      </c>
      <c r="D350" s="42">
        <v>0</v>
      </c>
      <c r="E350" s="34">
        <v>-20</v>
      </c>
      <c r="F350" s="4">
        <v>-2.5999999999999999E-3</v>
      </c>
      <c r="G350" s="42">
        <v>0</v>
      </c>
      <c r="H350" s="25">
        <v>0</v>
      </c>
      <c r="I350" s="25">
        <v>-20</v>
      </c>
      <c r="J350" s="3">
        <v>10000</v>
      </c>
      <c r="K350" s="7">
        <f>+IF(AND(E350&gt;=0,E349&gt;=0),K349+1,IF(AND(E350&lt;0,E349&lt;0),K349-1,IF(AND(E350&gt;=0,E349&lt;0),1,-1)))</f>
        <v>-1</v>
      </c>
      <c r="L350" s="6">
        <f>+IF(AND(E350&gt;=0,E349&gt;=0),L349+E350,IF(AND(E350&lt;0,E349&lt;0),L349+E350,E350))</f>
        <v>-20</v>
      </c>
      <c r="M350" s="42">
        <v>168</v>
      </c>
      <c r="N350" s="9">
        <f>+IF(E350&gt;0,1,0)</f>
        <v>0</v>
      </c>
      <c r="O350" s="9">
        <f>+IF(E350&lt;0,-1,0)</f>
        <v>-1</v>
      </c>
      <c r="P350" s="9">
        <f>+IF(E350=0,1,0)</f>
        <v>0</v>
      </c>
      <c r="Q350" s="8">
        <f>IF(E350&gt;=0,E350,0)</f>
        <v>0</v>
      </c>
      <c r="R350" s="8">
        <f>IF(E350&lt;0,E350,0)</f>
        <v>-20</v>
      </c>
      <c r="S350" s="42" t="str">
        <f t="shared" si="21"/>
        <v>9.15.00</v>
      </c>
      <c r="T350" s="42" t="str">
        <f t="shared" si="22"/>
        <v>9.15.00</v>
      </c>
      <c r="U350" s="42" t="str">
        <f t="shared" si="23"/>
        <v xml:space="preserve">6-apr-2021 </v>
      </c>
      <c r="V350" s="42">
        <f>MONTH(U350)</f>
        <v>4</v>
      </c>
      <c r="W350" s="42">
        <f>YEAR(U350)</f>
        <v>2021</v>
      </c>
      <c r="X350" s="42">
        <f>DAY(U350)</f>
        <v>6</v>
      </c>
      <c r="Y350" s="25">
        <f>Y349+E350</f>
        <v>2209.25</v>
      </c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</row>
    <row r="351" spans="1:51" s="2" customFormat="1">
      <c r="A351" s="42" t="s">
        <v>383</v>
      </c>
      <c r="B351" s="42" t="s">
        <v>441</v>
      </c>
      <c r="C351" s="42" t="s">
        <v>53</v>
      </c>
      <c r="D351" s="42">
        <v>191</v>
      </c>
      <c r="E351" s="34">
        <v>-20</v>
      </c>
      <c r="F351" s="4">
        <v>-6.4999999999999997E-3</v>
      </c>
      <c r="G351" s="42">
        <v>0</v>
      </c>
      <c r="H351" s="25">
        <v>5.35</v>
      </c>
      <c r="I351" s="25">
        <v>-20</v>
      </c>
      <c r="J351" s="3">
        <v>10000</v>
      </c>
      <c r="K351" s="7">
        <f>+IF(AND(E351&gt;=0,E350&gt;=0),K350+1,IF(AND(E351&lt;0,E350&lt;0),K350-1,IF(AND(E351&gt;=0,E350&lt;0),1,-1)))</f>
        <v>-2</v>
      </c>
      <c r="L351" s="6">
        <f>+IF(AND(E351&gt;=0,E350&gt;=0),L350+E351,IF(AND(E351&lt;0,E350&lt;0),L350+E351,E351))</f>
        <v>-40</v>
      </c>
      <c r="M351" s="42">
        <v>202</v>
      </c>
      <c r="N351" s="9">
        <f>+IF(E351&gt;0,1,0)</f>
        <v>0</v>
      </c>
      <c r="O351" s="9">
        <f>+IF(E351&lt;0,-1,0)</f>
        <v>-1</v>
      </c>
      <c r="P351" s="9">
        <f>+IF(E351=0,1,0)</f>
        <v>0</v>
      </c>
      <c r="Q351" s="8">
        <f>IF(E351&gt;=0,E351,0)</f>
        <v>0</v>
      </c>
      <c r="R351" s="8">
        <f>IF(E351&lt;0,E351,0)</f>
        <v>-20</v>
      </c>
      <c r="S351" s="42" t="str">
        <f t="shared" si="21"/>
        <v>9.15.00</v>
      </c>
      <c r="T351" s="42" t="str">
        <f t="shared" si="22"/>
        <v>9.00.00</v>
      </c>
      <c r="U351" s="42" t="str">
        <f t="shared" si="23"/>
        <v xml:space="preserve">6-apr-2021 </v>
      </c>
      <c r="V351" s="42">
        <f>MONTH(U351)</f>
        <v>4</v>
      </c>
      <c r="W351" s="42">
        <f>YEAR(U351)</f>
        <v>2021</v>
      </c>
      <c r="X351" s="42">
        <f>DAY(U351)</f>
        <v>6</v>
      </c>
      <c r="Y351" s="25">
        <f>Y350+E351</f>
        <v>2189.25</v>
      </c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</row>
    <row r="352" spans="1:51" s="2" customFormat="1">
      <c r="A352" s="42" t="s">
        <v>383</v>
      </c>
      <c r="B352" s="42" t="s">
        <v>560</v>
      </c>
      <c r="C352" s="42" t="s">
        <v>53</v>
      </c>
      <c r="D352" s="42">
        <v>5</v>
      </c>
      <c r="E352" s="38">
        <v>-20</v>
      </c>
      <c r="F352" s="4">
        <v>-5.0000000000000001E-3</v>
      </c>
      <c r="G352" s="42">
        <v>0</v>
      </c>
      <c r="H352" s="25">
        <v>0</v>
      </c>
      <c r="I352" s="25">
        <v>-20</v>
      </c>
      <c r="J352" s="3">
        <v>10000</v>
      </c>
      <c r="K352" s="7">
        <f>+IF(AND(E352&gt;=0,E351&gt;=0),K351+1,IF(AND(E352&lt;0,E351&lt;0),K351-1,IF(AND(E352&gt;=0,E351&lt;0),1,-1)))</f>
        <v>-3</v>
      </c>
      <c r="L352" s="6">
        <f>+IF(AND(E352&gt;=0,E351&gt;=0),L351+E352,IF(AND(E352&lt;0,E351&lt;0),L351+E352,E352))</f>
        <v>-60</v>
      </c>
      <c r="M352" s="42">
        <v>272</v>
      </c>
      <c r="N352" s="9">
        <f>+IF(E352&gt;0,1,0)</f>
        <v>0</v>
      </c>
      <c r="O352" s="9">
        <f>+IF(E352&lt;0,-1,0)</f>
        <v>-1</v>
      </c>
      <c r="P352" s="9">
        <f>+IF(E352=0,1,0)</f>
        <v>0</v>
      </c>
      <c r="Q352" s="8">
        <f>IF(E352&gt;=0,E352,0)</f>
        <v>0</v>
      </c>
      <c r="R352" s="8">
        <f>IF(E352&lt;0,E352,0)</f>
        <v>-20</v>
      </c>
      <c r="S352" s="42" t="str">
        <f t="shared" si="21"/>
        <v>9.15.00</v>
      </c>
      <c r="T352" s="42" t="str">
        <f t="shared" si="22"/>
        <v>10.30.00</v>
      </c>
      <c r="U352" s="42" t="str">
        <f t="shared" si="23"/>
        <v xml:space="preserve">6-apr-2021 </v>
      </c>
      <c r="V352" s="42">
        <f>MONTH(U352)</f>
        <v>4</v>
      </c>
      <c r="W352" s="42">
        <f>YEAR(U352)</f>
        <v>2021</v>
      </c>
      <c r="X352" s="42">
        <f>DAY(U352)</f>
        <v>6</v>
      </c>
      <c r="Y352" s="25">
        <f>Y351+E352</f>
        <v>2169.25</v>
      </c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</row>
    <row r="353" spans="1:51" s="2" customFormat="1">
      <c r="A353" s="42" t="s">
        <v>185</v>
      </c>
      <c r="B353" s="42" t="s">
        <v>186</v>
      </c>
      <c r="C353" s="42" t="s">
        <v>54</v>
      </c>
      <c r="D353" s="42">
        <v>7</v>
      </c>
      <c r="E353" s="34">
        <v>-20</v>
      </c>
      <c r="F353" s="4">
        <v>-3.0000000000000001E-3</v>
      </c>
      <c r="G353" s="42">
        <v>0</v>
      </c>
      <c r="H353" s="25">
        <v>0</v>
      </c>
      <c r="I353" s="25">
        <v>-20</v>
      </c>
      <c r="J353" s="3">
        <v>10000</v>
      </c>
      <c r="K353" s="7">
        <f>+IF(AND(E353&gt;=0,E352&gt;=0),K352+1,IF(AND(E353&lt;0,E352&lt;0),K352-1,IF(AND(E353&gt;=0,E352&lt;0),1,-1)))</f>
        <v>-4</v>
      </c>
      <c r="L353" s="6">
        <f>+IF(AND(E353&gt;=0,E352&gt;=0),L352+E353,IF(AND(E353&lt;0,E352&lt;0),L352+E353,E353))</f>
        <v>-80</v>
      </c>
      <c r="M353" s="42">
        <v>66</v>
      </c>
      <c r="N353" s="9">
        <f>+IF(E353&gt;0,1,0)</f>
        <v>0</v>
      </c>
      <c r="O353" s="9">
        <f>+IF(E353&lt;0,-1,0)</f>
        <v>-1</v>
      </c>
      <c r="P353" s="9">
        <f>+IF(E353=0,1,0)</f>
        <v>0</v>
      </c>
      <c r="Q353" s="8">
        <f>IF(E353&gt;=0,E353,0)</f>
        <v>0</v>
      </c>
      <c r="R353" s="8">
        <f>IF(E353&lt;0,E353,0)</f>
        <v>-20</v>
      </c>
      <c r="S353" s="42" t="str">
        <f t="shared" si="21"/>
        <v>15.45.00</v>
      </c>
      <c r="T353" s="42" t="str">
        <f t="shared" si="22"/>
        <v>17.30.00</v>
      </c>
      <c r="U353" s="42" t="str">
        <f t="shared" si="23"/>
        <v xml:space="preserve">7-apr-2021 </v>
      </c>
      <c r="V353" s="42">
        <f>MONTH(U353)</f>
        <v>4</v>
      </c>
      <c r="W353" s="42">
        <f>YEAR(U353)</f>
        <v>2021</v>
      </c>
      <c r="X353" s="42">
        <f>DAY(U353)</f>
        <v>7</v>
      </c>
      <c r="Y353" s="25">
        <f>Y352+E353</f>
        <v>2149.25</v>
      </c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</row>
    <row r="354" spans="1:51" s="2" customFormat="1">
      <c r="A354" s="42" t="s">
        <v>654</v>
      </c>
      <c r="B354" s="42" t="s">
        <v>655</v>
      </c>
      <c r="C354" s="42" t="s">
        <v>54</v>
      </c>
      <c r="D354" s="42">
        <v>4</v>
      </c>
      <c r="E354" s="34">
        <v>-15</v>
      </c>
      <c r="F354" s="4">
        <v>-0.01</v>
      </c>
      <c r="G354" s="42">
        <v>0</v>
      </c>
      <c r="H354" s="25">
        <v>0</v>
      </c>
      <c r="I354" s="25">
        <v>-15</v>
      </c>
      <c r="J354" s="3">
        <v>10000</v>
      </c>
      <c r="K354" s="7">
        <f>+IF(AND(E354&gt;=0,E353&gt;=0),K353+1,IF(AND(E354&lt;0,E353&lt;0),K353-1,IF(AND(E354&gt;=0,E353&lt;0),1,-1)))</f>
        <v>-5</v>
      </c>
      <c r="L354" s="6">
        <f>+IF(AND(E354&gt;=0,E353&gt;=0),L353+E354,IF(AND(E354&lt;0,E353&lt;0),L353+E354,E354))</f>
        <v>-95</v>
      </c>
      <c r="M354" s="42">
        <v>337</v>
      </c>
      <c r="N354" s="9">
        <f>+IF(E354&gt;0,1,0)</f>
        <v>0</v>
      </c>
      <c r="O354" s="9">
        <f>+IF(E354&lt;0,-1,0)</f>
        <v>-1</v>
      </c>
      <c r="P354" s="9">
        <f>+IF(E354=0,1,0)</f>
        <v>0</v>
      </c>
      <c r="Q354" s="8">
        <f>IF(E354&gt;=0,E354,0)</f>
        <v>0</v>
      </c>
      <c r="R354" s="8">
        <f>IF(E354&lt;0,E354,0)</f>
        <v>-15</v>
      </c>
      <c r="S354" s="42" t="str">
        <f t="shared" si="21"/>
        <v>12.15.00</v>
      </c>
      <c r="T354" s="42" t="str">
        <f t="shared" si="22"/>
        <v>13.15.00</v>
      </c>
      <c r="U354" s="42" t="str">
        <f t="shared" si="23"/>
        <v xml:space="preserve">7-apr-2021 </v>
      </c>
      <c r="V354" s="42">
        <f>MONTH(U354)</f>
        <v>4</v>
      </c>
      <c r="W354" s="42">
        <f>YEAR(U354)</f>
        <v>2021</v>
      </c>
      <c r="X354" s="42">
        <f>DAY(U354)</f>
        <v>7</v>
      </c>
      <c r="Y354" s="25">
        <f>Y353+E354</f>
        <v>2134.25</v>
      </c>
    </row>
    <row r="355" spans="1:51" s="2" customFormat="1">
      <c r="A355" s="42" t="s">
        <v>381</v>
      </c>
      <c r="B355" s="42" t="s">
        <v>382</v>
      </c>
      <c r="C355" s="42" t="s">
        <v>54</v>
      </c>
      <c r="D355" s="42">
        <v>23</v>
      </c>
      <c r="E355" s="36">
        <v>10</v>
      </c>
      <c r="F355" s="4">
        <v>1.2999999999999999E-3</v>
      </c>
      <c r="G355" s="42">
        <v>0</v>
      </c>
      <c r="H355" s="25">
        <v>11.2</v>
      </c>
      <c r="I355" s="25">
        <v>-4.75</v>
      </c>
      <c r="J355" s="3">
        <v>10000</v>
      </c>
      <c r="K355" s="7">
        <f>+IF(AND(E355&gt;=0,E354&gt;=0),K354+1,IF(AND(E355&lt;0,E354&lt;0),K354-1,IF(AND(E355&gt;=0,E354&lt;0),1,-1)))</f>
        <v>1</v>
      </c>
      <c r="L355" s="6">
        <f>+IF(AND(E355&gt;=0,E354&gt;=0),L354+E355,IF(AND(E355&lt;0,E354&lt;0),L354+E355,E355))</f>
        <v>10</v>
      </c>
      <c r="M355" s="42">
        <v>167</v>
      </c>
      <c r="N355" s="9">
        <f>+IF(E355&gt;0,1,0)</f>
        <v>1</v>
      </c>
      <c r="O355" s="9">
        <f>+IF(E355&lt;0,-1,0)</f>
        <v>0</v>
      </c>
      <c r="P355" s="9">
        <f>+IF(E355=0,1,0)</f>
        <v>0</v>
      </c>
      <c r="Q355" s="8">
        <f>IF(E355&gt;=0,E355,0)</f>
        <v>10</v>
      </c>
      <c r="R355" s="8">
        <f>IF(E355&lt;0,E355,0)</f>
        <v>0</v>
      </c>
      <c r="S355" s="42" t="str">
        <f t="shared" si="21"/>
        <v>20.15.00</v>
      </c>
      <c r="T355" s="42" t="str">
        <f t="shared" si="22"/>
        <v>2.00.00</v>
      </c>
      <c r="U355" s="42" t="str">
        <f t="shared" si="23"/>
        <v xml:space="preserve">8-apr-2021 </v>
      </c>
      <c r="V355" s="42">
        <f>MONTH(U355)</f>
        <v>4</v>
      </c>
      <c r="W355" s="42">
        <f>YEAR(U355)</f>
        <v>2021</v>
      </c>
      <c r="X355" s="42">
        <f>DAY(U355)</f>
        <v>8</v>
      </c>
      <c r="Y355" s="25">
        <f>Y354+E355</f>
        <v>2144.25</v>
      </c>
    </row>
    <row r="356" spans="1:51" s="2" customFormat="1">
      <c r="A356" s="42" t="s">
        <v>379</v>
      </c>
      <c r="B356" s="42" t="s">
        <v>380</v>
      </c>
      <c r="C356" s="42" t="s">
        <v>54</v>
      </c>
      <c r="D356" s="42">
        <v>108</v>
      </c>
      <c r="E356" s="36">
        <v>10</v>
      </c>
      <c r="F356" s="4">
        <v>1.2999999999999999E-3</v>
      </c>
      <c r="G356" s="42">
        <v>0</v>
      </c>
      <c r="H356" s="25">
        <v>15.9</v>
      </c>
      <c r="I356" s="25">
        <v>-15.95</v>
      </c>
      <c r="J356" s="3">
        <v>10000</v>
      </c>
      <c r="K356" s="7">
        <f>+IF(AND(E356&gt;=0,E355&gt;=0),K355+1,IF(AND(E356&lt;0,E355&lt;0),K355-1,IF(AND(E356&gt;=0,E355&lt;0),1,-1)))</f>
        <v>2</v>
      </c>
      <c r="L356" s="6">
        <f>+IF(AND(E356&gt;=0,E355&gt;=0),L355+E356,IF(AND(E356&lt;0,E355&lt;0),L355+E356,E356))</f>
        <v>20</v>
      </c>
      <c r="M356" s="42">
        <v>166</v>
      </c>
      <c r="N356" s="9">
        <f>+IF(E356&gt;0,1,0)</f>
        <v>1</v>
      </c>
      <c r="O356" s="9">
        <f>+IF(E356&lt;0,-1,0)</f>
        <v>0</v>
      </c>
      <c r="P356" s="9">
        <f>+IF(E356=0,1,0)</f>
        <v>0</v>
      </c>
      <c r="Q356" s="8">
        <f>IF(E356&gt;=0,E356,0)</f>
        <v>10</v>
      </c>
      <c r="R356" s="8">
        <f>IF(E356&lt;0,E356,0)</f>
        <v>0</v>
      </c>
      <c r="S356" s="42" t="str">
        <f t="shared" si="21"/>
        <v>9.00.00</v>
      </c>
      <c r="T356" s="42" t="str">
        <f t="shared" si="22"/>
        <v>12.00.00</v>
      </c>
      <c r="U356" s="42" t="str">
        <f t="shared" si="23"/>
        <v>12-apr-2021</v>
      </c>
      <c r="V356" s="42">
        <f>MONTH(U356)</f>
        <v>4</v>
      </c>
      <c r="W356" s="42">
        <f>YEAR(U356)</f>
        <v>2021</v>
      </c>
      <c r="X356" s="42">
        <f>DAY(U356)</f>
        <v>12</v>
      </c>
      <c r="Y356" s="25">
        <f>Y355+E356</f>
        <v>2154.25</v>
      </c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</row>
    <row r="357" spans="1:51" s="2" customFormat="1">
      <c r="A357" s="42" t="s">
        <v>377</v>
      </c>
      <c r="B357" s="42" t="s">
        <v>378</v>
      </c>
      <c r="C357" s="42" t="s">
        <v>54</v>
      </c>
      <c r="D357" s="42">
        <v>43</v>
      </c>
      <c r="E357" s="34">
        <v>15</v>
      </c>
      <c r="F357" s="4">
        <v>2E-3</v>
      </c>
      <c r="G357" s="42">
        <v>0</v>
      </c>
      <c r="H357" s="25">
        <v>18.25</v>
      </c>
      <c r="I357" s="25">
        <v>-12.5</v>
      </c>
      <c r="J357" s="3">
        <v>10000</v>
      </c>
      <c r="K357" s="7">
        <f>+IF(AND(E357&gt;=0,E356&gt;=0),K356+1,IF(AND(E357&lt;0,E356&lt;0),K356-1,IF(AND(E357&gt;=0,E356&lt;0),1,-1)))</f>
        <v>3</v>
      </c>
      <c r="L357" s="6">
        <f>+IF(AND(E357&gt;=0,E356&gt;=0),L356+E357,IF(AND(E357&lt;0,E356&lt;0),L356+E357,E357))</f>
        <v>35</v>
      </c>
      <c r="M357" s="42">
        <v>165</v>
      </c>
      <c r="N357" s="9">
        <f>+IF(E357&gt;0,1,0)</f>
        <v>1</v>
      </c>
      <c r="O357" s="9">
        <f>+IF(E357&lt;0,-1,0)</f>
        <v>0</v>
      </c>
      <c r="P357" s="9">
        <f>+IF(E357=0,1,0)</f>
        <v>0</v>
      </c>
      <c r="Q357" s="8">
        <f>IF(E357&gt;=0,E357,0)</f>
        <v>15</v>
      </c>
      <c r="R357" s="8">
        <f>IF(E357&lt;0,E357,0)</f>
        <v>0</v>
      </c>
      <c r="S357" s="42" t="str">
        <f t="shared" si="21"/>
        <v>21.15.00</v>
      </c>
      <c r="T357" s="42" t="str">
        <f t="shared" si="22"/>
        <v>8.00.00</v>
      </c>
      <c r="U357" s="42" t="str">
        <f t="shared" si="23"/>
        <v>13-apr-2021</v>
      </c>
      <c r="V357" s="42">
        <f>MONTH(U357)</f>
        <v>4</v>
      </c>
      <c r="W357" s="42">
        <f>YEAR(U357)</f>
        <v>2021</v>
      </c>
      <c r="X357" s="42">
        <f>DAY(U357)</f>
        <v>13</v>
      </c>
      <c r="Y357" s="25">
        <f>Y356+E357</f>
        <v>2169.25</v>
      </c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</row>
    <row r="358" spans="1:51" s="2" customFormat="1">
      <c r="A358" s="42" t="s">
        <v>439</v>
      </c>
      <c r="B358" s="42" t="s">
        <v>440</v>
      </c>
      <c r="C358" s="42" t="s">
        <v>54</v>
      </c>
      <c r="D358" s="42">
        <v>39</v>
      </c>
      <c r="E358" s="38">
        <v>15</v>
      </c>
      <c r="F358" s="4">
        <v>4.8999999999999998E-3</v>
      </c>
      <c r="G358" s="42">
        <v>0</v>
      </c>
      <c r="H358" s="25">
        <v>15.15</v>
      </c>
      <c r="I358" s="25">
        <v>-2.25</v>
      </c>
      <c r="J358" s="3">
        <v>10000</v>
      </c>
      <c r="K358" s="7">
        <f>+IF(AND(E358&gt;=0,E357&gt;=0),K357+1,IF(AND(E358&lt;0,E357&lt;0),K357-1,IF(AND(E358&gt;=0,E357&lt;0),1,-1)))</f>
        <v>4</v>
      </c>
      <c r="L358" s="6">
        <f>+IF(AND(E358&gt;=0,E357&gt;=0),L357+E358,IF(AND(E358&lt;0,E357&lt;0),L357+E358,E358))</f>
        <v>50</v>
      </c>
      <c r="M358" s="42">
        <v>201</v>
      </c>
      <c r="N358" s="9">
        <f>+IF(E358&gt;0,1,0)</f>
        <v>1</v>
      </c>
      <c r="O358" s="9">
        <f>+IF(E358&lt;0,-1,0)</f>
        <v>0</v>
      </c>
      <c r="P358" s="9">
        <f>+IF(E358=0,1,0)</f>
        <v>0</v>
      </c>
      <c r="Q358" s="8">
        <f>IF(E358&gt;=0,E358,0)</f>
        <v>15</v>
      </c>
      <c r="R358" s="8">
        <f>IF(E358&lt;0,E358,0)</f>
        <v>0</v>
      </c>
      <c r="S358" s="42" t="str">
        <f t="shared" si="21"/>
        <v>8.45.00</v>
      </c>
      <c r="T358" s="42" t="str">
        <f t="shared" si="22"/>
        <v>18.30.00</v>
      </c>
      <c r="U358" s="42" t="str">
        <f t="shared" si="23"/>
        <v>13-apr-2021</v>
      </c>
      <c r="V358" s="42">
        <f>MONTH(U358)</f>
        <v>4</v>
      </c>
      <c r="W358" s="42">
        <f>YEAR(U358)</f>
        <v>2021</v>
      </c>
      <c r="X358" s="42">
        <f>DAY(U358)</f>
        <v>13</v>
      </c>
      <c r="Y358" s="25">
        <f>Y357+E358</f>
        <v>2184.25</v>
      </c>
    </row>
    <row r="359" spans="1:51" s="2" customFormat="1">
      <c r="A359" s="42" t="s">
        <v>312</v>
      </c>
      <c r="B359" s="42" t="s">
        <v>313</v>
      </c>
      <c r="C359" s="42" t="s">
        <v>54</v>
      </c>
      <c r="D359" s="42">
        <v>23</v>
      </c>
      <c r="E359" s="34">
        <v>12.1</v>
      </c>
      <c r="F359" s="4">
        <v>3.5000000000000001E-3</v>
      </c>
      <c r="G359" s="42">
        <v>0</v>
      </c>
      <c r="H359" s="25">
        <v>15.05</v>
      </c>
      <c r="I359" s="25">
        <v>-4.9000000000000004</v>
      </c>
      <c r="J359" s="3">
        <v>10000</v>
      </c>
      <c r="K359" s="7">
        <f>+IF(AND(E359&gt;=0,E358&gt;=0),K358+1,IF(AND(E359&lt;0,E358&lt;0),K358-1,IF(AND(E359&gt;=0,E358&lt;0),1,-1)))</f>
        <v>5</v>
      </c>
      <c r="L359" s="6">
        <f>+IF(AND(E359&gt;=0,E358&gt;=0),L358+E359,IF(AND(E359&lt;0,E358&lt;0),L358+E359,E359))</f>
        <v>62.1</v>
      </c>
      <c r="M359" s="42">
        <v>132</v>
      </c>
      <c r="N359" s="9">
        <f>+IF(E359&gt;0,1,0)</f>
        <v>1</v>
      </c>
      <c r="O359" s="9">
        <f>+IF(E359&lt;0,-1,0)</f>
        <v>0</v>
      </c>
      <c r="P359" s="9">
        <f>+IF(E359=0,1,0)</f>
        <v>0</v>
      </c>
      <c r="Q359" s="8">
        <f>IF(E359&gt;=0,E359,0)</f>
        <v>12.1</v>
      </c>
      <c r="R359" s="8">
        <f>IF(E359&lt;0,E359,0)</f>
        <v>0</v>
      </c>
      <c r="S359" s="42" t="str">
        <f t="shared" si="21"/>
        <v>11.45.00</v>
      </c>
      <c r="T359" s="42" t="str">
        <f t="shared" si="22"/>
        <v>17.30.00</v>
      </c>
      <c r="U359" s="42" t="str">
        <f t="shared" si="23"/>
        <v>14-apr-2021</v>
      </c>
      <c r="V359" s="42">
        <f>MONTH(U359)</f>
        <v>4</v>
      </c>
      <c r="W359" s="42">
        <f>YEAR(U359)</f>
        <v>2021</v>
      </c>
      <c r="X359" s="42">
        <f>DAY(U359)</f>
        <v>14</v>
      </c>
      <c r="Y359" s="25">
        <f>Y358+E359</f>
        <v>2196.35</v>
      </c>
    </row>
    <row r="360" spans="1:51" s="2" customFormat="1">
      <c r="A360" s="42" t="s">
        <v>652</v>
      </c>
      <c r="B360" s="42" t="s">
        <v>653</v>
      </c>
      <c r="C360" s="42" t="s">
        <v>54</v>
      </c>
      <c r="D360" s="42">
        <v>17</v>
      </c>
      <c r="E360" s="34">
        <v>45</v>
      </c>
      <c r="F360" s="4">
        <v>2.93E-2</v>
      </c>
      <c r="G360" s="42">
        <v>0</v>
      </c>
      <c r="H360" s="25">
        <v>46.05</v>
      </c>
      <c r="I360" s="25">
        <v>-1.75</v>
      </c>
      <c r="J360" s="3">
        <v>10000</v>
      </c>
      <c r="K360" s="7">
        <f>+IF(AND(E360&gt;=0,E359&gt;=0),K359+1,IF(AND(E360&lt;0,E359&lt;0),K359-1,IF(AND(E360&gt;=0,E359&lt;0),1,-1)))</f>
        <v>6</v>
      </c>
      <c r="L360" s="6">
        <f>+IF(AND(E360&gt;=0,E359&gt;=0),L359+E360,IF(AND(E360&lt;0,E359&lt;0),L359+E360,E360))</f>
        <v>107.1</v>
      </c>
      <c r="M360" s="42">
        <v>336</v>
      </c>
      <c r="N360" s="9">
        <f>+IF(E360&gt;0,1,0)</f>
        <v>1</v>
      </c>
      <c r="O360" s="9">
        <f>+IF(E360&lt;0,-1,0)</f>
        <v>0</v>
      </c>
      <c r="P360" s="9">
        <f>+IF(E360=0,1,0)</f>
        <v>0</v>
      </c>
      <c r="Q360" s="8">
        <f>IF(E360&gt;=0,E360,0)</f>
        <v>45</v>
      </c>
      <c r="R360" s="8">
        <f>IF(E360&lt;0,E360,0)</f>
        <v>0</v>
      </c>
      <c r="S360" s="42" t="str">
        <f t="shared" si="21"/>
        <v>15.15.00</v>
      </c>
      <c r="T360" s="42" t="str">
        <f t="shared" si="22"/>
        <v>19.30.00</v>
      </c>
      <c r="U360" s="42" t="str">
        <f t="shared" si="23"/>
        <v>14-apr-2021</v>
      </c>
      <c r="V360" s="42">
        <f>MONTH(U360)</f>
        <v>4</v>
      </c>
      <c r="W360" s="42">
        <f>YEAR(U360)</f>
        <v>2021</v>
      </c>
      <c r="X360" s="42">
        <f>DAY(U360)</f>
        <v>14</v>
      </c>
      <c r="Y360" s="25">
        <f>Y359+E360</f>
        <v>2241.35</v>
      </c>
    </row>
    <row r="361" spans="1:51" s="2" customFormat="1">
      <c r="A361" s="42" t="s">
        <v>104</v>
      </c>
      <c r="B361" s="42" t="s">
        <v>105</v>
      </c>
      <c r="C361" s="42" t="s">
        <v>53</v>
      </c>
      <c r="D361" s="42">
        <v>28</v>
      </c>
      <c r="E361" s="36">
        <v>-20</v>
      </c>
      <c r="F361" s="4">
        <v>-4.7999999999999996E-3</v>
      </c>
      <c r="G361" s="4">
        <v>0</v>
      </c>
      <c r="H361" s="57">
        <v>0</v>
      </c>
      <c r="I361" s="25">
        <v>-20</v>
      </c>
      <c r="J361" s="3">
        <v>10000</v>
      </c>
      <c r="K361" s="7">
        <f>+IF(AND(E361&gt;=0,E360&gt;=0),K360+1,IF(AND(E361&lt;0,E360&lt;0),K360-1,IF(AND(E361&gt;=0,E360&lt;0),1,-1)))</f>
        <v>-1</v>
      </c>
      <c r="L361" s="6">
        <f>+IF(AND(E361&gt;=0,E360&gt;=0),L360+E361,IF(AND(E361&lt;0,E360&lt;0),L360+E361,E361))</f>
        <v>-20</v>
      </c>
      <c r="M361" s="42">
        <v>24</v>
      </c>
      <c r="N361" s="9">
        <f>+IF(E361&gt;0,1,0)</f>
        <v>0</v>
      </c>
      <c r="O361" s="9">
        <f>+IF(E361&lt;0,-1,0)</f>
        <v>-1</v>
      </c>
      <c r="P361" s="9">
        <f>+IF(E361=0,1,0)</f>
        <v>0</v>
      </c>
      <c r="Q361" s="8">
        <f>IF(E361&gt;=0,E361,0)</f>
        <v>0</v>
      </c>
      <c r="R361" s="8">
        <f>IF(E361&lt;0,E361,0)</f>
        <v>-20</v>
      </c>
      <c r="S361" s="42" t="str">
        <f t="shared" si="21"/>
        <v>8.30.00</v>
      </c>
      <c r="T361" s="42" t="str">
        <f t="shared" si="22"/>
        <v>15.30.00</v>
      </c>
      <c r="U361" s="42" t="str">
        <f t="shared" si="23"/>
        <v>15-apr-2021</v>
      </c>
      <c r="V361" s="42">
        <f>MONTH(U361)</f>
        <v>4</v>
      </c>
      <c r="W361" s="42">
        <f>YEAR(U361)</f>
        <v>2021</v>
      </c>
      <c r="X361" s="42">
        <f>DAY(U361)</f>
        <v>15</v>
      </c>
      <c r="Y361" s="25">
        <f>Y360+E361</f>
        <v>2221.35</v>
      </c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</row>
    <row r="362" spans="1:51" s="2" customFormat="1">
      <c r="A362" s="42" t="s">
        <v>102</v>
      </c>
      <c r="B362" s="42" t="s">
        <v>103</v>
      </c>
      <c r="C362" s="42" t="s">
        <v>54</v>
      </c>
      <c r="D362" s="42">
        <v>23</v>
      </c>
      <c r="E362" s="34">
        <v>15</v>
      </c>
      <c r="F362" s="4">
        <v>3.5999999999999999E-3</v>
      </c>
      <c r="G362" s="4">
        <v>0</v>
      </c>
      <c r="H362" s="57">
        <v>15.59</v>
      </c>
      <c r="I362" s="25">
        <v>0</v>
      </c>
      <c r="J362" s="3">
        <v>10000</v>
      </c>
      <c r="K362" s="7">
        <f>+IF(AND(E362&gt;=0,E361&gt;=0),K361+1,IF(AND(E362&lt;0,E361&lt;0),K361-1,IF(AND(E362&gt;=0,E361&lt;0),1,-1)))</f>
        <v>1</v>
      </c>
      <c r="L362" s="6">
        <f>+IF(AND(E362&gt;=0,E361&gt;=0),L361+E362,IF(AND(E362&lt;0,E361&lt;0),L361+E362,E362))</f>
        <v>15</v>
      </c>
      <c r="M362" s="42">
        <v>23</v>
      </c>
      <c r="N362" s="9">
        <f>+IF(E362&gt;0,1,0)</f>
        <v>1</v>
      </c>
      <c r="O362" s="9">
        <f>+IF(E362&lt;0,-1,0)</f>
        <v>0</v>
      </c>
      <c r="P362" s="9">
        <f>+IF(E362=0,1,0)</f>
        <v>0</v>
      </c>
      <c r="Q362" s="8">
        <f>IF(E362&gt;=0,E362,0)</f>
        <v>15</v>
      </c>
      <c r="R362" s="8">
        <f>IF(E362&lt;0,E362,0)</f>
        <v>0</v>
      </c>
      <c r="S362" s="42" t="str">
        <f t="shared" si="21"/>
        <v>16.00.00</v>
      </c>
      <c r="T362" s="42" t="str">
        <f t="shared" si="22"/>
        <v>21.45.00</v>
      </c>
      <c r="U362" s="42" t="str">
        <f t="shared" si="23"/>
        <v>16-apr-2021</v>
      </c>
      <c r="V362" s="42">
        <f>MONTH(U362)</f>
        <v>4</v>
      </c>
      <c r="W362" s="42">
        <f>YEAR(U362)</f>
        <v>2021</v>
      </c>
      <c r="X362" s="42">
        <f>DAY(U362)</f>
        <v>16</v>
      </c>
      <c r="Y362" s="25">
        <f>Y361+E362</f>
        <v>2236.35</v>
      </c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</row>
    <row r="363" spans="1:51" s="2" customFormat="1">
      <c r="A363" s="42" t="s">
        <v>231</v>
      </c>
      <c r="B363" s="42" t="s">
        <v>232</v>
      </c>
      <c r="C363" s="42" t="s">
        <v>54</v>
      </c>
      <c r="D363" s="42">
        <v>80</v>
      </c>
      <c r="E363" s="36">
        <v>15</v>
      </c>
      <c r="F363" s="4">
        <v>8.5000000000000006E-3</v>
      </c>
      <c r="G363" s="42">
        <v>0</v>
      </c>
      <c r="H363" s="25">
        <v>15.2</v>
      </c>
      <c r="I363" s="25">
        <v>-2</v>
      </c>
      <c r="J363" s="3">
        <v>10000</v>
      </c>
      <c r="K363" s="7">
        <f>+IF(AND(E363&gt;=0,E362&gt;=0),K362+1,IF(AND(E363&lt;0,E362&lt;0),K362-1,IF(AND(E363&gt;=0,E362&lt;0),1,-1)))</f>
        <v>2</v>
      </c>
      <c r="L363" s="6">
        <f>+IF(AND(E363&gt;=0,E362&gt;=0),L362+E363,IF(AND(E363&lt;0,E362&lt;0),L362+E363,E363))</f>
        <v>30</v>
      </c>
      <c r="M363" s="42">
        <v>91</v>
      </c>
      <c r="N363" s="9">
        <f>+IF(E363&gt;0,1,0)</f>
        <v>1</v>
      </c>
      <c r="O363" s="9">
        <f>+IF(E363&lt;0,-1,0)</f>
        <v>0</v>
      </c>
      <c r="P363" s="9">
        <f>+IF(E363=0,1,0)</f>
        <v>0</v>
      </c>
      <c r="Q363" s="8">
        <f>IF(E363&gt;=0,E363,0)</f>
        <v>15</v>
      </c>
      <c r="R363" s="8">
        <f>IF(E363&lt;0,E363,0)</f>
        <v>0</v>
      </c>
      <c r="S363" s="42" t="str">
        <f t="shared" si="21"/>
        <v>15.30.00</v>
      </c>
      <c r="T363" s="42" t="str">
        <f t="shared" si="22"/>
        <v>12.30.00</v>
      </c>
      <c r="U363" s="42" t="str">
        <f t="shared" si="23"/>
        <v>16-apr-2021</v>
      </c>
      <c r="V363" s="42">
        <f>MONTH(U363)</f>
        <v>4</v>
      </c>
      <c r="W363" s="42">
        <f>YEAR(U363)</f>
        <v>2021</v>
      </c>
      <c r="X363" s="42">
        <f>DAY(U363)</f>
        <v>16</v>
      </c>
      <c r="Y363" s="25">
        <f>Y362+E363</f>
        <v>2251.35</v>
      </c>
    </row>
    <row r="364" spans="1:51" s="2" customFormat="1">
      <c r="A364" s="42" t="s">
        <v>233</v>
      </c>
      <c r="B364" s="42" t="s">
        <v>234</v>
      </c>
      <c r="C364" s="42" t="s">
        <v>54</v>
      </c>
      <c r="D364" s="42">
        <v>18</v>
      </c>
      <c r="E364" s="34">
        <v>15</v>
      </c>
      <c r="F364" s="4">
        <v>8.5000000000000006E-3</v>
      </c>
      <c r="G364" s="42">
        <v>0</v>
      </c>
      <c r="H364" s="25">
        <v>16.100000000000001</v>
      </c>
      <c r="I364" s="25">
        <v>0</v>
      </c>
      <c r="J364" s="3">
        <v>10000</v>
      </c>
      <c r="K364" s="7">
        <f>+IF(AND(E364&gt;=0,E363&gt;=0),K363+1,IF(AND(E364&lt;0,E363&lt;0),K363-1,IF(AND(E364&gt;=0,E363&lt;0),1,-1)))</f>
        <v>3</v>
      </c>
      <c r="L364" s="6">
        <f>+IF(AND(E364&gt;=0,E363&gt;=0),L363+E364,IF(AND(E364&lt;0,E363&lt;0),L363+E364,E364))</f>
        <v>45</v>
      </c>
      <c r="M364" s="42">
        <v>92</v>
      </c>
      <c r="N364" s="9">
        <f>+IF(E364&gt;0,1,0)</f>
        <v>1</v>
      </c>
      <c r="O364" s="9">
        <f>+IF(E364&lt;0,-1,0)</f>
        <v>0</v>
      </c>
      <c r="P364" s="9">
        <f>+IF(E364=0,1,0)</f>
        <v>0</v>
      </c>
      <c r="Q364" s="8">
        <f>IF(E364&gt;=0,E364,0)</f>
        <v>15</v>
      </c>
      <c r="R364" s="8">
        <f>IF(E364&lt;0,E364,0)</f>
        <v>0</v>
      </c>
      <c r="S364" s="42" t="str">
        <f t="shared" si="21"/>
        <v>8.30.00</v>
      </c>
      <c r="T364" s="42" t="str">
        <f t="shared" si="22"/>
        <v>13.00.00</v>
      </c>
      <c r="U364" s="42" t="str">
        <f t="shared" si="23"/>
        <v>16-apr-2021</v>
      </c>
      <c r="V364" s="42">
        <f>MONTH(U364)</f>
        <v>4</v>
      </c>
      <c r="W364" s="42">
        <f>YEAR(U364)</f>
        <v>2021</v>
      </c>
      <c r="X364" s="42">
        <f>DAY(U364)</f>
        <v>16</v>
      </c>
      <c r="Y364" s="25">
        <f>Y363+E364</f>
        <v>2266.35</v>
      </c>
      <c r="AV364" s="42"/>
      <c r="AW364" s="42"/>
      <c r="AX364" s="42"/>
      <c r="AY364" s="42"/>
    </row>
    <row r="365" spans="1:51" s="2" customFormat="1">
      <c r="A365" s="42" t="s">
        <v>437</v>
      </c>
      <c r="B365" s="42" t="s">
        <v>438</v>
      </c>
      <c r="C365" s="42" t="s">
        <v>54</v>
      </c>
      <c r="D365" s="42">
        <v>22</v>
      </c>
      <c r="E365" s="34">
        <v>10</v>
      </c>
      <c r="F365" s="4">
        <v>3.2000000000000002E-3</v>
      </c>
      <c r="G365" s="42">
        <v>0</v>
      </c>
      <c r="H365" s="25">
        <v>11.1</v>
      </c>
      <c r="I365" s="25">
        <v>-3.15</v>
      </c>
      <c r="J365" s="3">
        <v>10000</v>
      </c>
      <c r="K365" s="7">
        <f>+IF(AND(E365&gt;=0,E364&gt;=0),K364+1,IF(AND(E365&lt;0,E364&lt;0),K364-1,IF(AND(E365&gt;=0,E364&lt;0),1,-1)))</f>
        <v>4</v>
      </c>
      <c r="L365" s="6">
        <f>+IF(AND(E365&gt;=0,E364&gt;=0),L364+E365,IF(AND(E365&lt;0,E364&lt;0),L364+E365,E365))</f>
        <v>55</v>
      </c>
      <c r="M365" s="42">
        <v>200</v>
      </c>
      <c r="N365" s="9">
        <f>+IF(E365&gt;0,1,0)</f>
        <v>1</v>
      </c>
      <c r="O365" s="9">
        <f>+IF(E365&lt;0,-1,0)</f>
        <v>0</v>
      </c>
      <c r="P365" s="9">
        <f>+IF(E365=0,1,0)</f>
        <v>0</v>
      </c>
      <c r="Q365" s="8">
        <f>IF(E365&gt;=0,E365,0)</f>
        <v>10</v>
      </c>
      <c r="R365" s="8">
        <f>IF(E365&lt;0,E365,0)</f>
        <v>0</v>
      </c>
      <c r="S365" s="42" t="str">
        <f t="shared" si="21"/>
        <v>5.45.00</v>
      </c>
      <c r="T365" s="42" t="str">
        <f t="shared" si="22"/>
        <v>11.15.00</v>
      </c>
      <c r="U365" s="42" t="str">
        <f t="shared" si="23"/>
        <v>16-apr-2021</v>
      </c>
      <c r="V365" s="42">
        <f>MONTH(U365)</f>
        <v>4</v>
      </c>
      <c r="W365" s="42">
        <f>YEAR(U365)</f>
        <v>2021</v>
      </c>
      <c r="X365" s="42">
        <f>DAY(U365)</f>
        <v>16</v>
      </c>
      <c r="Y365" s="25">
        <f>Y364+E365</f>
        <v>2276.35</v>
      </c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</row>
    <row r="366" spans="1:51" s="2" customFormat="1">
      <c r="A366" s="42" t="s">
        <v>558</v>
      </c>
      <c r="B366" s="42" t="s">
        <v>559</v>
      </c>
      <c r="C366" s="42" t="s">
        <v>54</v>
      </c>
      <c r="D366" s="42">
        <v>25</v>
      </c>
      <c r="E366" s="34">
        <v>20</v>
      </c>
      <c r="F366" s="4">
        <v>5.0000000000000001E-3</v>
      </c>
      <c r="G366" s="42">
        <v>0</v>
      </c>
      <c r="H366" s="25">
        <v>27.3</v>
      </c>
      <c r="I366" s="25">
        <v>-2</v>
      </c>
      <c r="J366" s="3">
        <v>10000</v>
      </c>
      <c r="K366" s="7">
        <f>+IF(AND(E366&gt;=0,E365&gt;=0),K365+1,IF(AND(E366&lt;0,E365&lt;0),K365-1,IF(AND(E366&gt;=0,E365&lt;0),1,-1)))</f>
        <v>5</v>
      </c>
      <c r="L366" s="6">
        <f>+IF(AND(E366&gt;=0,E365&gt;=0),L365+E366,IF(AND(E366&lt;0,E365&lt;0),L365+E366,E366))</f>
        <v>75</v>
      </c>
      <c r="M366" s="42">
        <v>271</v>
      </c>
      <c r="N366" s="9">
        <f>+IF(E366&gt;0,1,0)</f>
        <v>1</v>
      </c>
      <c r="O366" s="9">
        <f>+IF(E366&lt;0,-1,0)</f>
        <v>0</v>
      </c>
      <c r="P366" s="9">
        <f>+IF(E366=0,1,0)</f>
        <v>0</v>
      </c>
      <c r="Q366" s="8">
        <f>IF(E366&gt;=0,E366,0)</f>
        <v>20</v>
      </c>
      <c r="R366" s="8">
        <f>IF(E366&lt;0,E366,0)</f>
        <v>0</v>
      </c>
      <c r="S366" s="42" t="str">
        <f t="shared" si="21"/>
        <v>5.30.00</v>
      </c>
      <c r="T366" s="42" t="str">
        <f t="shared" si="22"/>
        <v>11.45.00</v>
      </c>
      <c r="U366" s="42" t="str">
        <f t="shared" si="23"/>
        <v>16-apr-2021</v>
      </c>
      <c r="V366" s="42">
        <f>MONTH(U366)</f>
        <v>4</v>
      </c>
      <c r="W366" s="42">
        <f>YEAR(U366)</f>
        <v>2021</v>
      </c>
      <c r="X366" s="42">
        <f>DAY(U366)</f>
        <v>16</v>
      </c>
      <c r="Y366" s="25">
        <f>Y365+E366</f>
        <v>2296.35</v>
      </c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</row>
    <row r="367" spans="1:51" s="2" customFormat="1">
      <c r="A367" s="42" t="s">
        <v>61</v>
      </c>
      <c r="B367" s="42" t="s">
        <v>62</v>
      </c>
      <c r="C367" s="42" t="s">
        <v>53</v>
      </c>
      <c r="D367" s="42">
        <v>6</v>
      </c>
      <c r="E367" s="34">
        <v>10</v>
      </c>
      <c r="F367" s="4">
        <v>1.4E-3</v>
      </c>
      <c r="G367" s="57">
        <v>0</v>
      </c>
      <c r="H367" s="57">
        <v>19.899999999999999</v>
      </c>
      <c r="I367" s="25">
        <v>-13.55</v>
      </c>
      <c r="J367" s="3">
        <v>10000</v>
      </c>
      <c r="K367" s="7">
        <f>+IF(AND(E367&gt;=0,E366&gt;=0),K366+1,IF(AND(E367&lt;0,E366&lt;0),K366-1,IF(AND(E367&gt;=0,E366&lt;0),1,-1)))</f>
        <v>6</v>
      </c>
      <c r="L367" s="6">
        <f>+IF(AND(E367&gt;=0,E366&gt;=0),L366+E367,IF(AND(E367&lt;0,E366&lt;0),L366+E367,E367))</f>
        <v>85</v>
      </c>
      <c r="M367" s="42">
        <v>2</v>
      </c>
      <c r="N367" s="9">
        <f>+IF(E367&gt;0,1,0)</f>
        <v>1</v>
      </c>
      <c r="O367" s="9">
        <f>+IF(E367&lt;0,-1,0)</f>
        <v>0</v>
      </c>
      <c r="P367" s="9">
        <f>+IF(E367=0,1,0)</f>
        <v>0</v>
      </c>
      <c r="Q367" s="8">
        <f>IF(E367&gt;=0,E367,0)</f>
        <v>10</v>
      </c>
      <c r="R367" s="8">
        <f>IF(E367&lt;0,E367,0)</f>
        <v>0</v>
      </c>
      <c r="S367" s="42" t="str">
        <f t="shared" si="21"/>
        <v>16.15.00</v>
      </c>
      <c r="T367" s="42" t="str">
        <f t="shared" si="22"/>
        <v>17.45.00</v>
      </c>
      <c r="U367" s="42" t="str">
        <f t="shared" si="23"/>
        <v>19-apr-2021</v>
      </c>
      <c r="V367" s="42">
        <f>MONTH(U367)</f>
        <v>4</v>
      </c>
      <c r="W367" s="42">
        <f>YEAR(U367)</f>
        <v>2021</v>
      </c>
      <c r="X367" s="42">
        <f>DAY(U367)</f>
        <v>19</v>
      </c>
      <c r="Y367" s="25">
        <f>Y366+E367</f>
        <v>2306.35</v>
      </c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</row>
    <row r="368" spans="1:51" s="2" customFormat="1">
      <c r="A368" s="42" t="s">
        <v>100</v>
      </c>
      <c r="B368" s="42" t="s">
        <v>101</v>
      </c>
      <c r="C368" s="42" t="s">
        <v>53</v>
      </c>
      <c r="D368" s="42">
        <v>8</v>
      </c>
      <c r="E368" s="34">
        <v>25</v>
      </c>
      <c r="F368" s="4">
        <v>6.0000000000000001E-3</v>
      </c>
      <c r="G368" s="4">
        <v>0</v>
      </c>
      <c r="H368" s="57">
        <v>29.01</v>
      </c>
      <c r="I368" s="25">
        <v>0</v>
      </c>
      <c r="J368" s="3">
        <v>10000</v>
      </c>
      <c r="K368" s="7">
        <f>+IF(AND(E368&gt;=0,E367&gt;=0),K367+1,IF(AND(E368&lt;0,E367&lt;0),K367-1,IF(AND(E368&gt;=0,E367&lt;0),1,-1)))</f>
        <v>7</v>
      </c>
      <c r="L368" s="6">
        <f>+IF(AND(E368&gt;=0,E367&gt;=0),L367+E368,IF(AND(E368&lt;0,E367&lt;0),L367+E368,E368))</f>
        <v>110</v>
      </c>
      <c r="M368" s="42">
        <v>22</v>
      </c>
      <c r="N368" s="9">
        <f>+IF(E368&gt;0,1,0)</f>
        <v>1</v>
      </c>
      <c r="O368" s="9">
        <f>+IF(E368&lt;0,-1,0)</f>
        <v>0</v>
      </c>
      <c r="P368" s="9">
        <f>+IF(E368=0,1,0)</f>
        <v>0</v>
      </c>
      <c r="Q368" s="8">
        <f>IF(E368&gt;=0,E368,0)</f>
        <v>25</v>
      </c>
      <c r="R368" s="8">
        <f>IF(E368&lt;0,E368,0)</f>
        <v>0</v>
      </c>
      <c r="S368" s="42" t="str">
        <f t="shared" si="21"/>
        <v>16.00.00</v>
      </c>
      <c r="T368" s="42" t="str">
        <f t="shared" si="22"/>
        <v>18.00.00</v>
      </c>
      <c r="U368" s="42" t="str">
        <f t="shared" si="23"/>
        <v>20-apr-2021</v>
      </c>
      <c r="V368" s="42">
        <f>MONTH(U368)</f>
        <v>4</v>
      </c>
      <c r="W368" s="42">
        <f>YEAR(U368)</f>
        <v>2021</v>
      </c>
      <c r="X368" s="42">
        <f>DAY(U368)</f>
        <v>20</v>
      </c>
      <c r="Y368" s="25">
        <f>Y367+E368</f>
        <v>2331.35</v>
      </c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</row>
    <row r="369" spans="1:51" s="2" customFormat="1">
      <c r="A369" s="42" t="s">
        <v>435</v>
      </c>
      <c r="B369" s="42" t="s">
        <v>436</v>
      </c>
      <c r="C369" s="42" t="s">
        <v>53</v>
      </c>
      <c r="D369" s="42">
        <v>5</v>
      </c>
      <c r="E369" s="38">
        <v>15</v>
      </c>
      <c r="F369" s="4">
        <v>4.7999999999999996E-3</v>
      </c>
      <c r="G369" s="42">
        <v>0</v>
      </c>
      <c r="H369" s="25">
        <v>15.5</v>
      </c>
      <c r="I369" s="25">
        <v>0</v>
      </c>
      <c r="J369" s="3">
        <v>10000</v>
      </c>
      <c r="K369" s="7">
        <f>+IF(AND(E369&gt;=0,E368&gt;=0),K368+1,IF(AND(E369&lt;0,E368&lt;0),K368-1,IF(AND(E369&gt;=0,E368&lt;0),1,-1)))</f>
        <v>8</v>
      </c>
      <c r="L369" s="6">
        <f>+IF(AND(E369&gt;=0,E368&gt;=0),L368+E369,IF(AND(E369&lt;0,E368&lt;0),L368+E369,E369))</f>
        <v>125</v>
      </c>
      <c r="M369" s="42">
        <v>199</v>
      </c>
      <c r="N369" s="9">
        <f>+IF(E369&gt;0,1,0)</f>
        <v>1</v>
      </c>
      <c r="O369" s="9">
        <f>+IF(E369&lt;0,-1,0)</f>
        <v>0</v>
      </c>
      <c r="P369" s="9">
        <f>+IF(E369=0,1,0)</f>
        <v>0</v>
      </c>
      <c r="Q369" s="8">
        <f>IF(E369&gt;=0,E369,0)</f>
        <v>15</v>
      </c>
      <c r="R369" s="8">
        <f>IF(E369&lt;0,E369,0)</f>
        <v>0</v>
      </c>
      <c r="S369" s="42" t="str">
        <f t="shared" si="21"/>
        <v>9.00.00</v>
      </c>
      <c r="T369" s="42" t="str">
        <f t="shared" si="22"/>
        <v>10.15.00</v>
      </c>
      <c r="U369" s="42" t="str">
        <f t="shared" si="23"/>
        <v>20-apr-2021</v>
      </c>
      <c r="V369" s="42">
        <f>MONTH(U369)</f>
        <v>4</v>
      </c>
      <c r="W369" s="42">
        <f>YEAR(U369)</f>
        <v>2021</v>
      </c>
      <c r="X369" s="42">
        <f>DAY(U369)</f>
        <v>20</v>
      </c>
      <c r="Y369" s="25">
        <f>Y368+E369</f>
        <v>2346.35</v>
      </c>
    </row>
    <row r="370" spans="1:51" s="2" customFormat="1">
      <c r="A370" s="42" t="s">
        <v>100</v>
      </c>
      <c r="B370" s="42" t="s">
        <v>557</v>
      </c>
      <c r="C370" s="42" t="s">
        <v>53</v>
      </c>
      <c r="D370" s="42">
        <v>6</v>
      </c>
      <c r="E370" s="36">
        <v>25</v>
      </c>
      <c r="F370" s="4">
        <v>6.3E-3</v>
      </c>
      <c r="G370" s="42">
        <v>0</v>
      </c>
      <c r="H370" s="25">
        <v>25.9</v>
      </c>
      <c r="I370" s="25">
        <v>0</v>
      </c>
      <c r="J370" s="3">
        <v>10000</v>
      </c>
      <c r="K370" s="7">
        <f>+IF(AND(E370&gt;=0,E369&gt;=0),K369+1,IF(AND(E370&lt;0,E369&lt;0),K369-1,IF(AND(E370&gt;=0,E369&lt;0),1,-1)))</f>
        <v>9</v>
      </c>
      <c r="L370" s="6">
        <f>+IF(AND(E370&gt;=0,E369&gt;=0),L369+E370,IF(AND(E370&lt;0,E369&lt;0),L369+E370,E370))</f>
        <v>150</v>
      </c>
      <c r="M370" s="42">
        <v>270</v>
      </c>
      <c r="N370" s="9">
        <f>+IF(E370&gt;0,1,0)</f>
        <v>1</v>
      </c>
      <c r="O370" s="9">
        <f>+IF(E370&lt;0,-1,0)</f>
        <v>0</v>
      </c>
      <c r="P370" s="9">
        <f>+IF(E370=0,1,0)</f>
        <v>0</v>
      </c>
      <c r="Q370" s="8">
        <f>IF(E370&gt;=0,E370,0)</f>
        <v>25</v>
      </c>
      <c r="R370" s="8">
        <f>IF(E370&lt;0,E370,0)</f>
        <v>0</v>
      </c>
      <c r="S370" s="42" t="str">
        <f t="shared" si="21"/>
        <v>16.00.00</v>
      </c>
      <c r="T370" s="42" t="str">
        <f t="shared" si="22"/>
        <v>17.30.00</v>
      </c>
      <c r="U370" s="42" t="str">
        <f t="shared" si="23"/>
        <v>20-apr-2021</v>
      </c>
      <c r="V370" s="42">
        <f>MONTH(U370)</f>
        <v>4</v>
      </c>
      <c r="W370" s="42">
        <f>YEAR(U370)</f>
        <v>2021</v>
      </c>
      <c r="X370" s="42">
        <f>DAY(U370)</f>
        <v>20</v>
      </c>
      <c r="Y370" s="25">
        <f>Y369+E370</f>
        <v>2371.35</v>
      </c>
    </row>
    <row r="371" spans="1:51" s="2" customFormat="1">
      <c r="A371" s="42" t="s">
        <v>229</v>
      </c>
      <c r="B371" s="42" t="s">
        <v>230</v>
      </c>
      <c r="C371" s="42" t="s">
        <v>54</v>
      </c>
      <c r="D371" s="42">
        <v>25</v>
      </c>
      <c r="E371" s="34">
        <v>10</v>
      </c>
      <c r="F371" s="4">
        <v>5.5999999999999999E-3</v>
      </c>
      <c r="G371" s="42">
        <v>0</v>
      </c>
      <c r="H371" s="25">
        <v>13.8</v>
      </c>
      <c r="I371" s="25">
        <v>-4</v>
      </c>
      <c r="J371" s="3">
        <v>10000</v>
      </c>
      <c r="K371" s="7">
        <f>+IF(AND(E371&gt;=0,E370&gt;=0),K370+1,IF(AND(E371&lt;0,E370&lt;0),K370-1,IF(AND(E371&gt;=0,E370&lt;0),1,-1)))</f>
        <v>10</v>
      </c>
      <c r="L371" s="6">
        <f>+IF(AND(E371&gt;=0,E370&gt;=0),L370+E371,IF(AND(E371&lt;0,E370&lt;0),L370+E371,E371))</f>
        <v>160</v>
      </c>
      <c r="M371" s="42">
        <v>90</v>
      </c>
      <c r="N371" s="9">
        <f>+IF(E371&gt;0,1,0)</f>
        <v>1</v>
      </c>
      <c r="O371" s="9">
        <f>+IF(E371&lt;0,-1,0)</f>
        <v>0</v>
      </c>
      <c r="P371" s="9">
        <f>+IF(E371=0,1,0)</f>
        <v>0</v>
      </c>
      <c r="Q371" s="8">
        <f>IF(E371&gt;=0,E371,0)</f>
        <v>10</v>
      </c>
      <c r="R371" s="8">
        <f>IF(E371&lt;0,E371,0)</f>
        <v>0</v>
      </c>
      <c r="S371" s="42" t="str">
        <f t="shared" si="21"/>
        <v>9.45.00</v>
      </c>
      <c r="T371" s="42" t="str">
        <f t="shared" si="22"/>
        <v>16.00.00</v>
      </c>
      <c r="U371" s="42" t="str">
        <f t="shared" si="23"/>
        <v>21-apr-2021</v>
      </c>
      <c r="V371" s="42">
        <f>MONTH(U371)</f>
        <v>4</v>
      </c>
      <c r="W371" s="42">
        <f>YEAR(U371)</f>
        <v>2021</v>
      </c>
      <c r="X371" s="42">
        <f>DAY(U371)</f>
        <v>21</v>
      </c>
      <c r="Y371" s="25">
        <f>Y370+E371</f>
        <v>2381.35</v>
      </c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</row>
    <row r="372" spans="1:51" s="2" customFormat="1">
      <c r="A372" s="42" t="s">
        <v>183</v>
      </c>
      <c r="B372" s="42" t="s">
        <v>184</v>
      </c>
      <c r="C372" s="42" t="s">
        <v>54</v>
      </c>
      <c r="D372" s="42">
        <v>41</v>
      </c>
      <c r="E372" s="34">
        <v>-20</v>
      </c>
      <c r="F372" s="4">
        <v>-2.8999999999999998E-3</v>
      </c>
      <c r="G372" s="42">
        <v>0</v>
      </c>
      <c r="H372" s="25">
        <v>4.0999999999999996</v>
      </c>
      <c r="I372" s="25">
        <v>-20</v>
      </c>
      <c r="J372" s="3">
        <v>10000</v>
      </c>
      <c r="K372" s="7">
        <f>+IF(AND(E372&gt;=0,E371&gt;=0),K371+1,IF(AND(E372&lt;0,E371&lt;0),K371-1,IF(AND(E372&gt;=0,E371&lt;0),1,-1)))</f>
        <v>-1</v>
      </c>
      <c r="L372" s="6">
        <f>+IF(AND(E372&gt;=0,E371&gt;=0),L371+E372,IF(AND(E372&lt;0,E371&lt;0),L371+E372,E372))</f>
        <v>-20</v>
      </c>
      <c r="M372" s="42">
        <v>65</v>
      </c>
      <c r="N372" s="9">
        <f>+IF(E372&gt;0,1,0)</f>
        <v>0</v>
      </c>
      <c r="O372" s="9">
        <f>+IF(E372&lt;0,-1,0)</f>
        <v>-1</v>
      </c>
      <c r="P372" s="9">
        <f>+IF(E372=0,1,0)</f>
        <v>0</v>
      </c>
      <c r="Q372" s="8">
        <f>IF(E372&gt;=0,E372,0)</f>
        <v>0</v>
      </c>
      <c r="R372" s="8">
        <f>IF(E372&lt;0,E372,0)</f>
        <v>-20</v>
      </c>
      <c r="S372" s="42" t="str">
        <f t="shared" si="21"/>
        <v>5.15.00</v>
      </c>
      <c r="T372" s="42" t="str">
        <f t="shared" si="22"/>
        <v>15.30.00</v>
      </c>
      <c r="U372" s="42" t="str">
        <f t="shared" si="23"/>
        <v>22-apr-2021</v>
      </c>
      <c r="V372" s="42">
        <f>MONTH(U372)</f>
        <v>4</v>
      </c>
      <c r="W372" s="42">
        <f>YEAR(U372)</f>
        <v>2021</v>
      </c>
      <c r="X372" s="42">
        <f>DAY(U372)</f>
        <v>22</v>
      </c>
      <c r="Y372" s="25">
        <f>Y371+E372</f>
        <v>2361.35</v>
      </c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1"/>
      <c r="AW372" s="1"/>
      <c r="AX372" s="1"/>
      <c r="AY372" s="1"/>
    </row>
    <row r="373" spans="1:51" s="2" customFormat="1">
      <c r="A373" s="42" t="s">
        <v>98</v>
      </c>
      <c r="B373" s="42" t="s">
        <v>99</v>
      </c>
      <c r="C373" s="42" t="s">
        <v>54</v>
      </c>
      <c r="D373" s="42">
        <v>67</v>
      </c>
      <c r="E373" s="34">
        <v>10</v>
      </c>
      <c r="F373" s="4">
        <v>2.3999999999999998E-3</v>
      </c>
      <c r="G373" s="4">
        <v>0</v>
      </c>
      <c r="H373" s="57">
        <v>11.5</v>
      </c>
      <c r="I373" s="25">
        <v>-5.12</v>
      </c>
      <c r="J373" s="3">
        <v>10000</v>
      </c>
      <c r="K373" s="7">
        <f>+IF(AND(E373&gt;=0,E372&gt;=0),K372+1,IF(AND(E373&lt;0,E372&lt;0),K372-1,IF(AND(E373&gt;=0,E372&lt;0),1,-1)))</f>
        <v>1</v>
      </c>
      <c r="L373" s="6">
        <f>+IF(AND(E373&gt;=0,E372&gt;=0),L372+E373,IF(AND(E373&lt;0,E372&lt;0),L372+E373,E373))</f>
        <v>10</v>
      </c>
      <c r="M373" s="42">
        <v>21</v>
      </c>
      <c r="N373" s="9">
        <f>+IF(E373&gt;0,1,0)</f>
        <v>1</v>
      </c>
      <c r="O373" s="9">
        <f>+IF(E373&lt;0,-1,0)</f>
        <v>0</v>
      </c>
      <c r="P373" s="9">
        <f>+IF(E373=0,1,0)</f>
        <v>0</v>
      </c>
      <c r="Q373" s="8">
        <f>IF(E373&gt;=0,E373,0)</f>
        <v>10</v>
      </c>
      <c r="R373" s="8">
        <f>IF(E373&lt;0,E373,0)</f>
        <v>0</v>
      </c>
      <c r="S373" s="42" t="str">
        <f t="shared" si="21"/>
        <v>22.00.00</v>
      </c>
      <c r="T373" s="42" t="str">
        <f t="shared" si="22"/>
        <v>15.45.00</v>
      </c>
      <c r="U373" s="42" t="str">
        <f t="shared" si="23"/>
        <v>23-apr-2021</v>
      </c>
      <c r="V373" s="42">
        <f>MONTH(U373)</f>
        <v>4</v>
      </c>
      <c r="W373" s="42">
        <f>YEAR(U373)</f>
        <v>2021</v>
      </c>
      <c r="X373" s="42">
        <f>DAY(U373)</f>
        <v>23</v>
      </c>
      <c r="Y373" s="25">
        <f>Y372+E373</f>
        <v>2371.35</v>
      </c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</row>
    <row r="374" spans="1:51" s="2" customFormat="1">
      <c r="A374" s="42" t="s">
        <v>689</v>
      </c>
      <c r="B374" s="42" t="s">
        <v>690</v>
      </c>
      <c r="C374" s="42" t="s">
        <v>53</v>
      </c>
      <c r="D374" s="42">
        <v>154</v>
      </c>
      <c r="E374" s="34">
        <v>15</v>
      </c>
      <c r="F374" s="4">
        <v>6.4899999999999999E-2</v>
      </c>
      <c r="G374" s="42">
        <v>0</v>
      </c>
      <c r="H374" s="25">
        <v>18.7</v>
      </c>
      <c r="I374" s="25">
        <v>-3.5</v>
      </c>
      <c r="J374" s="3">
        <v>10000</v>
      </c>
      <c r="K374" s="7">
        <f>+IF(AND(E374&gt;=0,E373&gt;=0),K373+1,IF(AND(E374&lt;0,E373&lt;0),K373-1,IF(AND(E374&gt;=0,E373&lt;0),1,-1)))</f>
        <v>2</v>
      </c>
      <c r="L374" s="6">
        <f>+IF(AND(E374&gt;=0,E373&gt;=0),L373+E374,IF(AND(E374&lt;0,E373&lt;0),L373+E374,E374))</f>
        <v>25</v>
      </c>
      <c r="M374" s="42">
        <v>357</v>
      </c>
      <c r="N374" s="9">
        <f>+IF(E374&gt;0,1,0)</f>
        <v>1</v>
      </c>
      <c r="O374" s="9">
        <f>+IF(E374&lt;0,-1,0)</f>
        <v>0</v>
      </c>
      <c r="P374" s="9">
        <f>+IF(E374=0,1,0)</f>
        <v>0</v>
      </c>
      <c r="Q374" s="8">
        <f>IF(E374&gt;=0,E374,0)</f>
        <v>15</v>
      </c>
      <c r="R374" s="8">
        <f>IF(E374&lt;0,E374,0)</f>
        <v>0</v>
      </c>
      <c r="S374" s="42" t="str">
        <f t="shared" si="21"/>
        <v>9.15.00</v>
      </c>
      <c r="T374" s="42" t="str">
        <f t="shared" si="22"/>
        <v>23.45.00</v>
      </c>
      <c r="U374" s="42" t="str">
        <f t="shared" si="23"/>
        <v>24-apr-2021</v>
      </c>
      <c r="V374" s="42">
        <f>MONTH(U374)</f>
        <v>4</v>
      </c>
      <c r="W374" s="42">
        <f>YEAR(U374)</f>
        <v>2021</v>
      </c>
      <c r="X374" s="42">
        <f>DAY(U374)</f>
        <v>24</v>
      </c>
      <c r="Y374" s="25">
        <f>Y373+E374</f>
        <v>2386.35</v>
      </c>
    </row>
    <row r="375" spans="1:51" s="2" customFormat="1">
      <c r="A375" s="42" t="s">
        <v>227</v>
      </c>
      <c r="B375" s="42" t="s">
        <v>228</v>
      </c>
      <c r="C375" s="42" t="s">
        <v>53</v>
      </c>
      <c r="D375" s="42">
        <v>187</v>
      </c>
      <c r="E375" s="36">
        <v>10</v>
      </c>
      <c r="F375" s="4">
        <v>5.5999999999999999E-3</v>
      </c>
      <c r="G375" s="42">
        <v>0</v>
      </c>
      <c r="H375" s="25">
        <v>11.1</v>
      </c>
      <c r="I375" s="25">
        <v>-6.3</v>
      </c>
      <c r="J375" s="3">
        <v>10000</v>
      </c>
      <c r="K375" s="7">
        <f>+IF(AND(E375&gt;=0,E374&gt;=0),K374+1,IF(AND(E375&lt;0,E374&lt;0),K374-1,IF(AND(E375&gt;=0,E374&lt;0),1,-1)))</f>
        <v>3</v>
      </c>
      <c r="L375" s="6">
        <f>+IF(AND(E375&gt;=0,E374&gt;=0),L374+E375,IF(AND(E375&lt;0,E374&lt;0),L374+E375,E375))</f>
        <v>35</v>
      </c>
      <c r="M375" s="42">
        <v>89</v>
      </c>
      <c r="N375" s="9">
        <f>+IF(E375&gt;0,1,0)</f>
        <v>1</v>
      </c>
      <c r="O375" s="9">
        <f>+IF(E375&lt;0,-1,0)</f>
        <v>0</v>
      </c>
      <c r="P375" s="9">
        <f>+IF(E375=0,1,0)</f>
        <v>0</v>
      </c>
      <c r="Q375" s="8">
        <f>IF(E375&gt;=0,E375,0)</f>
        <v>10</v>
      </c>
      <c r="R375" s="8">
        <f>IF(E375&lt;0,E375,0)</f>
        <v>0</v>
      </c>
      <c r="S375" s="42" t="str">
        <f t="shared" si="21"/>
        <v>2.45.00</v>
      </c>
      <c r="T375" s="42" t="str">
        <f t="shared" si="22"/>
        <v>3.30.00</v>
      </c>
      <c r="U375" s="42" t="str">
        <f t="shared" si="23"/>
        <v>26-apr-2021</v>
      </c>
      <c r="V375" s="42">
        <f>MONTH(U375)</f>
        <v>4</v>
      </c>
      <c r="W375" s="42">
        <f>YEAR(U375)</f>
        <v>2021</v>
      </c>
      <c r="X375" s="42">
        <f>DAY(U375)</f>
        <v>26</v>
      </c>
      <c r="Y375" s="25">
        <f>Y374+E375</f>
        <v>2396.35</v>
      </c>
    </row>
    <row r="376" spans="1:51" s="2" customFormat="1">
      <c r="A376" s="42" t="s">
        <v>434</v>
      </c>
      <c r="B376" s="42" t="s">
        <v>99</v>
      </c>
      <c r="C376" s="42" t="s">
        <v>54</v>
      </c>
      <c r="D376" s="42">
        <v>38</v>
      </c>
      <c r="E376" s="38">
        <v>10</v>
      </c>
      <c r="F376" s="4">
        <v>3.2000000000000002E-3</v>
      </c>
      <c r="G376" s="42">
        <v>0</v>
      </c>
      <c r="H376" s="25">
        <v>11.95</v>
      </c>
      <c r="I376" s="25">
        <v>-7.65</v>
      </c>
      <c r="J376" s="3">
        <v>10000</v>
      </c>
      <c r="K376" s="7">
        <f>+IF(AND(E376&gt;=0,E375&gt;=0),K375+1,IF(AND(E376&lt;0,E375&lt;0),K375-1,IF(AND(E376&gt;=0,E375&lt;0),1,-1)))</f>
        <v>4</v>
      </c>
      <c r="L376" s="6">
        <f>+IF(AND(E376&gt;=0,E375&gt;=0),L375+E376,IF(AND(E376&lt;0,E375&lt;0),L375+E376,E376))</f>
        <v>45</v>
      </c>
      <c r="M376" s="42">
        <v>198</v>
      </c>
      <c r="N376" s="9">
        <f>+IF(E376&gt;0,1,0)</f>
        <v>1</v>
      </c>
      <c r="O376" s="9">
        <f>+IF(E376&lt;0,-1,0)</f>
        <v>0</v>
      </c>
      <c r="P376" s="9">
        <f>+IF(E376=0,1,0)</f>
        <v>0</v>
      </c>
      <c r="Q376" s="8">
        <f>IF(E376&gt;=0,E376,0)</f>
        <v>10</v>
      </c>
      <c r="R376" s="8">
        <f>IF(E376&lt;0,E376,0)</f>
        <v>0</v>
      </c>
      <c r="S376" s="42" t="str">
        <f t="shared" si="21"/>
        <v>6.15.00</v>
      </c>
      <c r="T376" s="42" t="str">
        <f t="shared" si="22"/>
        <v>15.45.00</v>
      </c>
      <c r="U376" s="42" t="str">
        <f t="shared" si="23"/>
        <v>26-apr-2021</v>
      </c>
      <c r="V376" s="42">
        <f>MONTH(U376)</f>
        <v>4</v>
      </c>
      <c r="W376" s="42">
        <f>YEAR(U376)</f>
        <v>2021</v>
      </c>
      <c r="X376" s="42">
        <f>DAY(U376)</f>
        <v>26</v>
      </c>
      <c r="Y376" s="25">
        <f>Y375+E376</f>
        <v>2406.35</v>
      </c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</row>
    <row r="377" spans="1:51" s="2" customFormat="1">
      <c r="A377" s="42" t="s">
        <v>556</v>
      </c>
      <c r="B377" s="42" t="s">
        <v>374</v>
      </c>
      <c r="C377" s="42" t="s">
        <v>54</v>
      </c>
      <c r="D377" s="42">
        <v>289</v>
      </c>
      <c r="E377" s="34">
        <v>10</v>
      </c>
      <c r="F377" s="4">
        <v>2.5000000000000001E-3</v>
      </c>
      <c r="G377" s="42">
        <v>0</v>
      </c>
      <c r="H377" s="25">
        <v>10.7</v>
      </c>
      <c r="I377" s="25">
        <v>-15</v>
      </c>
      <c r="J377" s="3">
        <v>10000</v>
      </c>
      <c r="K377" s="7">
        <f>+IF(AND(E377&gt;=0,E376&gt;=0),K376+1,IF(AND(E377&lt;0,E376&lt;0),K376-1,IF(AND(E377&gt;=0,E376&lt;0),1,-1)))</f>
        <v>5</v>
      </c>
      <c r="L377" s="6">
        <f>+IF(AND(E377&gt;=0,E376&gt;=0),L376+E377,IF(AND(E377&lt;0,E376&lt;0),L376+E377,E377))</f>
        <v>55</v>
      </c>
      <c r="M377" s="42">
        <v>269</v>
      </c>
      <c r="N377" s="9">
        <f>+IF(E377&gt;0,1,0)</f>
        <v>1</v>
      </c>
      <c r="O377" s="9">
        <f>+IF(E377&lt;0,-1,0)</f>
        <v>0</v>
      </c>
      <c r="P377" s="9">
        <f>+IF(E377=0,1,0)</f>
        <v>0</v>
      </c>
      <c r="Q377" s="8">
        <f>IF(E377&gt;=0,E377,0)</f>
        <v>10</v>
      </c>
      <c r="R377" s="8">
        <f>IF(E377&lt;0,E377,0)</f>
        <v>0</v>
      </c>
      <c r="S377" s="42" t="str">
        <f t="shared" si="21"/>
        <v>9.45.00</v>
      </c>
      <c r="T377" s="42" t="str">
        <f t="shared" si="22"/>
        <v>10.00.00</v>
      </c>
      <c r="U377" s="42" t="str">
        <f t="shared" si="23"/>
        <v>26-apr-2021</v>
      </c>
      <c r="V377" s="42">
        <f>MONTH(U377)</f>
        <v>4</v>
      </c>
      <c r="W377" s="42">
        <f>YEAR(U377)</f>
        <v>2021</v>
      </c>
      <c r="X377" s="42">
        <f>DAY(U377)</f>
        <v>26</v>
      </c>
      <c r="Y377" s="25">
        <f>Y376+E377</f>
        <v>2416.35</v>
      </c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</row>
    <row r="378" spans="1:51" s="2" customFormat="1">
      <c r="A378" s="42" t="s">
        <v>310</v>
      </c>
      <c r="B378" s="42" t="s">
        <v>311</v>
      </c>
      <c r="C378" s="42" t="s">
        <v>54</v>
      </c>
      <c r="D378" s="42">
        <v>38</v>
      </c>
      <c r="E378" s="34">
        <v>-20</v>
      </c>
      <c r="F378" s="4">
        <v>-5.7000000000000002E-3</v>
      </c>
      <c r="G378" s="42">
        <v>0</v>
      </c>
      <c r="H378" s="25">
        <v>0.5</v>
      </c>
      <c r="I378" s="25">
        <v>-20</v>
      </c>
      <c r="J378" s="3">
        <v>10000</v>
      </c>
      <c r="K378" s="7">
        <f>+IF(AND(E378&gt;=0,E377&gt;=0),K377+1,IF(AND(E378&lt;0,E377&lt;0),K377-1,IF(AND(E378&gt;=0,E377&lt;0),1,-1)))</f>
        <v>-1</v>
      </c>
      <c r="L378" s="6">
        <f>+IF(AND(E378&gt;=0,E377&gt;=0),L377+E378,IF(AND(E378&lt;0,E377&lt;0),L377+E378,E378))</f>
        <v>-20</v>
      </c>
      <c r="M378" s="42">
        <v>131</v>
      </c>
      <c r="N378" s="9">
        <f>+IF(E378&gt;0,1,0)</f>
        <v>0</v>
      </c>
      <c r="O378" s="9">
        <f>+IF(E378&lt;0,-1,0)</f>
        <v>-1</v>
      </c>
      <c r="P378" s="9">
        <f>+IF(E378=0,1,0)</f>
        <v>0</v>
      </c>
      <c r="Q378" s="8">
        <f>IF(E378&gt;=0,E378,0)</f>
        <v>0</v>
      </c>
      <c r="R378" s="8">
        <f>IF(E378&lt;0,E378,0)</f>
        <v>-20</v>
      </c>
      <c r="S378" s="42" t="str">
        <f t="shared" si="21"/>
        <v>7.45.00</v>
      </c>
      <c r="T378" s="42" t="str">
        <f t="shared" si="22"/>
        <v>17.15.00</v>
      </c>
      <c r="U378" s="42" t="str">
        <f t="shared" si="23"/>
        <v>27-apr-2021</v>
      </c>
      <c r="V378" s="42">
        <f>MONTH(U378)</f>
        <v>4</v>
      </c>
      <c r="W378" s="42">
        <f>YEAR(U378)</f>
        <v>2021</v>
      </c>
      <c r="X378" s="42">
        <f>DAY(U378)</f>
        <v>27</v>
      </c>
      <c r="Y378" s="25">
        <f>Y377+E378</f>
        <v>2396.35</v>
      </c>
    </row>
    <row r="379" spans="1:51" s="2" customFormat="1">
      <c r="A379" s="42" t="s">
        <v>375</v>
      </c>
      <c r="B379" s="42" t="s">
        <v>376</v>
      </c>
      <c r="C379" s="42" t="s">
        <v>53</v>
      </c>
      <c r="D379" s="42">
        <v>11</v>
      </c>
      <c r="E379" s="34">
        <v>20</v>
      </c>
      <c r="F379" s="4">
        <v>2.5999999999999999E-3</v>
      </c>
      <c r="G379" s="42">
        <v>0</v>
      </c>
      <c r="H379" s="25">
        <v>28</v>
      </c>
      <c r="I379" s="25">
        <v>-9.25</v>
      </c>
      <c r="J379" s="3">
        <v>10000</v>
      </c>
      <c r="K379" s="7">
        <f>+IF(AND(E379&gt;=0,E378&gt;=0),K378+1,IF(AND(E379&lt;0,E378&lt;0),K378-1,IF(AND(E379&gt;=0,E378&lt;0),1,-1)))</f>
        <v>1</v>
      </c>
      <c r="L379" s="6">
        <f>+IF(AND(E379&gt;=0,E378&gt;=0),L378+E379,IF(AND(E379&lt;0,E378&lt;0),L378+E379,E379))</f>
        <v>20</v>
      </c>
      <c r="M379" s="42">
        <v>164</v>
      </c>
      <c r="N379" s="9">
        <f>+IF(E379&gt;0,1,0)</f>
        <v>1</v>
      </c>
      <c r="O379" s="9">
        <f>+IF(E379&lt;0,-1,0)</f>
        <v>0</v>
      </c>
      <c r="P379" s="9">
        <f>+IF(E379=0,1,0)</f>
        <v>0</v>
      </c>
      <c r="Q379" s="8">
        <f>IF(E379&gt;=0,E379,0)</f>
        <v>20</v>
      </c>
      <c r="R379" s="8">
        <f>IF(E379&lt;0,E379,0)</f>
        <v>0</v>
      </c>
      <c r="S379" s="42" t="str">
        <f t="shared" si="21"/>
        <v>9.15.00</v>
      </c>
      <c r="T379" s="42" t="str">
        <f t="shared" si="22"/>
        <v>12.00.00</v>
      </c>
      <c r="U379" s="42" t="str">
        <f t="shared" si="23"/>
        <v>27-apr-2021</v>
      </c>
      <c r="V379" s="42">
        <f>MONTH(U379)</f>
        <v>4</v>
      </c>
      <c r="W379" s="42">
        <f>YEAR(U379)</f>
        <v>2021</v>
      </c>
      <c r="X379" s="42">
        <f>DAY(U379)</f>
        <v>27</v>
      </c>
      <c r="Y379" s="25">
        <f>Y378+E379</f>
        <v>2416.35</v>
      </c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</row>
    <row r="380" spans="1:51" s="2" customFormat="1">
      <c r="A380" s="42" t="s">
        <v>432</v>
      </c>
      <c r="B380" s="42" t="s">
        <v>433</v>
      </c>
      <c r="C380" s="42" t="s">
        <v>54</v>
      </c>
      <c r="D380" s="42">
        <v>103</v>
      </c>
      <c r="E380" s="34">
        <v>10</v>
      </c>
      <c r="F380" s="4">
        <v>3.2000000000000002E-3</v>
      </c>
      <c r="G380" s="42">
        <v>0</v>
      </c>
      <c r="H380" s="25">
        <v>10.1</v>
      </c>
      <c r="I380" s="25">
        <v>-5.2</v>
      </c>
      <c r="J380" s="3">
        <v>10000</v>
      </c>
      <c r="K380" s="7">
        <f>+IF(AND(E380&gt;=0,E379&gt;=0),K379+1,IF(AND(E380&lt;0,E379&lt;0),K379-1,IF(AND(E380&gt;=0,E379&lt;0),1,-1)))</f>
        <v>2</v>
      </c>
      <c r="L380" s="6">
        <f>+IF(AND(E380&gt;=0,E379&gt;=0),L379+E380,IF(AND(E380&lt;0,E379&lt;0),L379+E380,E380))</f>
        <v>30</v>
      </c>
      <c r="M380" s="42">
        <v>197</v>
      </c>
      <c r="N380" s="9">
        <f>+IF(E380&gt;0,1,0)</f>
        <v>1</v>
      </c>
      <c r="O380" s="9">
        <f>+IF(E380&lt;0,-1,0)</f>
        <v>0</v>
      </c>
      <c r="P380" s="9">
        <f>+IF(E380=0,1,0)</f>
        <v>0</v>
      </c>
      <c r="Q380" s="8">
        <f>IF(E380&gt;=0,E380,0)</f>
        <v>10</v>
      </c>
      <c r="R380" s="8">
        <f>IF(E380&lt;0,E380,0)</f>
        <v>0</v>
      </c>
      <c r="S380" s="42" t="str">
        <f t="shared" si="21"/>
        <v>7.15.00</v>
      </c>
      <c r="T380" s="42" t="str">
        <f t="shared" si="22"/>
        <v>9.00.00</v>
      </c>
      <c r="U380" s="42" t="str">
        <f t="shared" si="23"/>
        <v>27-apr-2021</v>
      </c>
      <c r="V380" s="42">
        <f>MONTH(U380)</f>
        <v>4</v>
      </c>
      <c r="W380" s="42">
        <f>YEAR(U380)</f>
        <v>2021</v>
      </c>
      <c r="X380" s="42">
        <f>DAY(U380)</f>
        <v>27</v>
      </c>
      <c r="Y380" s="25">
        <f>Y379+E380</f>
        <v>2426.35</v>
      </c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</row>
    <row r="381" spans="1:51" s="2" customFormat="1">
      <c r="A381" s="42" t="s">
        <v>430</v>
      </c>
      <c r="B381" s="42" t="s">
        <v>431</v>
      </c>
      <c r="C381" s="42" t="s">
        <v>54</v>
      </c>
      <c r="D381" s="42">
        <v>71</v>
      </c>
      <c r="E381" s="34">
        <v>10</v>
      </c>
      <c r="F381" s="4">
        <v>3.2000000000000002E-3</v>
      </c>
      <c r="G381" s="42">
        <v>0</v>
      </c>
      <c r="H381" s="25">
        <v>11.35</v>
      </c>
      <c r="I381" s="25">
        <v>0</v>
      </c>
      <c r="J381" s="3">
        <v>10000</v>
      </c>
      <c r="K381" s="7">
        <f>+IF(AND(E381&gt;=0,E380&gt;=0),K380+1,IF(AND(E381&lt;0,E380&lt;0),K380-1,IF(AND(E381&gt;=0,E380&lt;0),1,-1)))</f>
        <v>3</v>
      </c>
      <c r="L381" s="6">
        <f>+IF(AND(E381&gt;=0,E380&gt;=0),L380+E381,IF(AND(E381&lt;0,E380&lt;0),L380+E381,E381))</f>
        <v>40</v>
      </c>
      <c r="M381" s="42">
        <v>196</v>
      </c>
      <c r="N381" s="9">
        <f>+IF(E381&gt;0,1,0)</f>
        <v>1</v>
      </c>
      <c r="O381" s="9">
        <f>+IF(E381&lt;0,-1,0)</f>
        <v>0</v>
      </c>
      <c r="P381" s="9">
        <f>+IF(E381=0,1,0)</f>
        <v>0</v>
      </c>
      <c r="Q381" s="8">
        <f>IF(E381&gt;=0,E381,0)</f>
        <v>10</v>
      </c>
      <c r="R381" s="8">
        <f>IF(E381&lt;0,E381,0)</f>
        <v>0</v>
      </c>
      <c r="S381" s="42" t="str">
        <f t="shared" si="21"/>
        <v>11.00.00</v>
      </c>
      <c r="T381" s="42" t="str">
        <f t="shared" si="22"/>
        <v>4.45.00</v>
      </c>
      <c r="U381" s="42" t="str">
        <f t="shared" si="23"/>
        <v>28-apr-2021</v>
      </c>
      <c r="V381" s="42">
        <f>MONTH(U381)</f>
        <v>4</v>
      </c>
      <c r="W381" s="42">
        <f>YEAR(U381)</f>
        <v>2021</v>
      </c>
      <c r="X381" s="42">
        <f>DAY(U381)</f>
        <v>28</v>
      </c>
      <c r="Y381" s="25">
        <f>Y380+E381</f>
        <v>2436.35</v>
      </c>
    </row>
    <row r="382" spans="1:51" s="2" customFormat="1">
      <c r="A382" s="42" t="s">
        <v>373</v>
      </c>
      <c r="B382" s="42" t="s">
        <v>374</v>
      </c>
      <c r="C382" s="42" t="s">
        <v>53</v>
      </c>
      <c r="D382" s="42">
        <v>3</v>
      </c>
      <c r="E382" s="38">
        <v>-20</v>
      </c>
      <c r="F382" s="4">
        <v>-2.5999999999999999E-3</v>
      </c>
      <c r="G382" s="42">
        <v>0</v>
      </c>
      <c r="H382" s="25">
        <v>1.25</v>
      </c>
      <c r="I382" s="25">
        <v>-20</v>
      </c>
      <c r="J382" s="3">
        <v>10000</v>
      </c>
      <c r="K382" s="7">
        <f>+IF(AND(E382&gt;=0,E381&gt;=0),K381+1,IF(AND(E382&lt;0,E381&lt;0),K381-1,IF(AND(E382&gt;=0,E381&lt;0),1,-1)))</f>
        <v>-1</v>
      </c>
      <c r="L382" s="6">
        <f>+IF(AND(E382&gt;=0,E381&gt;=0),L381+E382,IF(AND(E382&lt;0,E381&lt;0),L381+E382,E382))</f>
        <v>-20</v>
      </c>
      <c r="M382" s="42">
        <v>163</v>
      </c>
      <c r="N382" s="9">
        <f>+IF(E382&gt;0,1,0)</f>
        <v>0</v>
      </c>
      <c r="O382" s="9">
        <f>+IF(E382&lt;0,-1,0)</f>
        <v>-1</v>
      </c>
      <c r="P382" s="9">
        <f>+IF(E382=0,1,0)</f>
        <v>0</v>
      </c>
      <c r="Q382" s="8">
        <f>IF(E382&gt;=0,E382,0)</f>
        <v>0</v>
      </c>
      <c r="R382" s="8">
        <f>IF(E382&lt;0,E382,0)</f>
        <v>-20</v>
      </c>
      <c r="S382" s="42" t="str">
        <f t="shared" si="21"/>
        <v>9.15.00</v>
      </c>
      <c r="T382" s="42" t="str">
        <f t="shared" si="22"/>
        <v>10.00.00</v>
      </c>
      <c r="U382" s="42" t="str">
        <f t="shared" si="23"/>
        <v>29-apr-2021</v>
      </c>
      <c r="V382" s="42">
        <f>MONTH(U382)</f>
        <v>4</v>
      </c>
      <c r="W382" s="42">
        <f>YEAR(U382)</f>
        <v>2021</v>
      </c>
      <c r="X382" s="42">
        <f>DAY(U382)</f>
        <v>29</v>
      </c>
      <c r="Y382" s="25">
        <f>Y381+E382</f>
        <v>2416.35</v>
      </c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1"/>
      <c r="AS382" s="1"/>
      <c r="AT382" s="1"/>
      <c r="AU382" s="1"/>
    </row>
    <row r="383" spans="1:51" s="2" customFormat="1">
      <c r="A383" s="42" t="s">
        <v>554</v>
      </c>
      <c r="B383" s="42" t="s">
        <v>555</v>
      </c>
      <c r="C383" s="42" t="s">
        <v>53</v>
      </c>
      <c r="D383" s="42">
        <v>8</v>
      </c>
      <c r="E383" s="34">
        <v>-20</v>
      </c>
      <c r="F383" s="4">
        <v>-5.0000000000000001E-3</v>
      </c>
      <c r="G383" s="42">
        <v>0</v>
      </c>
      <c r="H383" s="25">
        <v>0</v>
      </c>
      <c r="I383" s="25">
        <v>-20</v>
      </c>
      <c r="J383" s="3">
        <v>10000</v>
      </c>
      <c r="K383" s="7">
        <f>+IF(AND(E383&gt;=0,E382&gt;=0),K382+1,IF(AND(E383&lt;0,E382&lt;0),K382-1,IF(AND(E383&gt;=0,E382&lt;0),1,-1)))</f>
        <v>-2</v>
      </c>
      <c r="L383" s="6">
        <f>+IF(AND(E383&gt;=0,E382&gt;=0),L382+E383,IF(AND(E383&lt;0,E382&lt;0),L382+E383,E383))</f>
        <v>-40</v>
      </c>
      <c r="M383" s="42">
        <v>268</v>
      </c>
      <c r="N383" s="9">
        <f>+IF(E383&gt;0,1,0)</f>
        <v>0</v>
      </c>
      <c r="O383" s="9">
        <f>+IF(E383&lt;0,-1,0)</f>
        <v>-1</v>
      </c>
      <c r="P383" s="9">
        <f>+IF(E383=0,1,0)</f>
        <v>0</v>
      </c>
      <c r="Q383" s="8">
        <f>IF(E383&gt;=0,E383,0)</f>
        <v>0</v>
      </c>
      <c r="R383" s="8">
        <f>IF(E383&lt;0,E383,0)</f>
        <v>-20</v>
      </c>
      <c r="S383" s="42" t="str">
        <f t="shared" si="21"/>
        <v>18.30.00</v>
      </c>
      <c r="T383" s="42" t="str">
        <f t="shared" si="22"/>
        <v>20.30.00</v>
      </c>
      <c r="U383" s="42" t="str">
        <f t="shared" si="23"/>
        <v>29-apr-2021</v>
      </c>
      <c r="V383" s="42">
        <f>MONTH(U383)</f>
        <v>4</v>
      </c>
      <c r="W383" s="42">
        <f>YEAR(U383)</f>
        <v>2021</v>
      </c>
      <c r="X383" s="42">
        <f>DAY(U383)</f>
        <v>29</v>
      </c>
      <c r="Y383" s="25">
        <f>Y382+E383</f>
        <v>2396.35</v>
      </c>
    </row>
    <row r="384" spans="1:51" s="2" customFormat="1">
      <c r="A384" s="42" t="s">
        <v>59</v>
      </c>
      <c r="B384" s="42" t="s">
        <v>60</v>
      </c>
      <c r="C384" s="42" t="s">
        <v>54</v>
      </c>
      <c r="D384" s="42">
        <v>2</v>
      </c>
      <c r="E384" s="34">
        <v>-25</v>
      </c>
      <c r="F384" s="4">
        <v>-3.5999999999999999E-3</v>
      </c>
      <c r="G384" s="57">
        <v>0</v>
      </c>
      <c r="H384" s="57">
        <v>0</v>
      </c>
      <c r="I384" s="25">
        <v>-25</v>
      </c>
      <c r="J384" s="3">
        <v>10000</v>
      </c>
      <c r="K384" s="7">
        <f>+IF(AND(E384&gt;=0,E383&gt;=0),K383+1,IF(AND(E384&lt;0,E383&lt;0),K383-1,IF(AND(E384&gt;=0,E383&lt;0),1,-1)))</f>
        <v>-3</v>
      </c>
      <c r="L384" s="6">
        <f>+IF(AND(E384&gt;=0,E383&gt;=0),L383+E384,IF(AND(E384&lt;0,E383&lt;0),L383+E384,E384))</f>
        <v>-65</v>
      </c>
      <c r="M384" s="42">
        <v>1</v>
      </c>
      <c r="N384" s="9">
        <f>+IF(E384&gt;0,1,0)</f>
        <v>0</v>
      </c>
      <c r="O384" s="9">
        <f>+IF(E384&lt;0,-1,0)</f>
        <v>-1</v>
      </c>
      <c r="P384" s="9">
        <f>+IF(E384=0,1,0)</f>
        <v>0</v>
      </c>
      <c r="Q384" s="8">
        <f>IF(E384&gt;=0,E384,0)</f>
        <v>0</v>
      </c>
      <c r="R384" s="8">
        <f>IF(E384&lt;0,E384,0)</f>
        <v>-25</v>
      </c>
      <c r="S384" s="42" t="str">
        <f t="shared" si="21"/>
        <v>16.15.00</v>
      </c>
      <c r="T384" s="42" t="str">
        <f t="shared" si="22"/>
        <v>16.45.00</v>
      </c>
      <c r="U384" s="42" t="str">
        <f t="shared" si="23"/>
        <v xml:space="preserve">3-mag-2021 </v>
      </c>
      <c r="V384" s="42">
        <f>MONTH(U384)</f>
        <v>5</v>
      </c>
      <c r="W384" s="42">
        <f>YEAR(U384)</f>
        <v>2021</v>
      </c>
      <c r="X384" s="42">
        <f>DAY(U384)</f>
        <v>3</v>
      </c>
      <c r="Y384" s="25">
        <f>Y383+E384</f>
        <v>2371.35</v>
      </c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</row>
    <row r="385" spans="1:51" s="2" customFormat="1">
      <c r="A385" s="42" t="s">
        <v>552</v>
      </c>
      <c r="B385" s="42" t="s">
        <v>553</v>
      </c>
      <c r="C385" s="42" t="s">
        <v>53</v>
      </c>
      <c r="D385" s="42">
        <v>4</v>
      </c>
      <c r="E385" s="34">
        <v>15</v>
      </c>
      <c r="F385" s="4">
        <v>3.8E-3</v>
      </c>
      <c r="G385" s="42">
        <v>0</v>
      </c>
      <c r="H385" s="25">
        <v>27</v>
      </c>
      <c r="I385" s="25">
        <v>0</v>
      </c>
      <c r="J385" s="3">
        <v>10000</v>
      </c>
      <c r="K385" s="7">
        <f>+IF(AND(E385&gt;=0,E384&gt;=0),K384+1,IF(AND(E385&lt;0,E384&lt;0),K384-1,IF(AND(E385&gt;=0,E384&lt;0),1,-1)))</f>
        <v>1</v>
      </c>
      <c r="L385" s="6">
        <f>+IF(AND(E385&gt;=0,E384&gt;=0),L384+E385,IF(AND(E385&lt;0,E384&lt;0),L384+E385,E385))</f>
        <v>15</v>
      </c>
      <c r="M385" s="42">
        <v>267</v>
      </c>
      <c r="N385" s="9">
        <f>+IF(E385&gt;0,1,0)</f>
        <v>1</v>
      </c>
      <c r="O385" s="9">
        <f>+IF(E385&lt;0,-1,0)</f>
        <v>0</v>
      </c>
      <c r="P385" s="9">
        <f>+IF(E385=0,1,0)</f>
        <v>0</v>
      </c>
      <c r="Q385" s="8">
        <f>IF(E385&gt;=0,E385,0)</f>
        <v>15</v>
      </c>
      <c r="R385" s="8">
        <f>IF(E385&lt;0,E385,0)</f>
        <v>0</v>
      </c>
      <c r="S385" s="42" t="str">
        <f t="shared" si="21"/>
        <v>10.45.00</v>
      </c>
      <c r="T385" s="42" t="str">
        <f t="shared" si="22"/>
        <v>11.45.00</v>
      </c>
      <c r="U385" s="42" t="str">
        <f t="shared" si="23"/>
        <v xml:space="preserve">3-mag-2021 </v>
      </c>
      <c r="V385" s="42">
        <f>MONTH(U385)</f>
        <v>5</v>
      </c>
      <c r="W385" s="42">
        <f>YEAR(U385)</f>
        <v>2021</v>
      </c>
      <c r="X385" s="42">
        <f>DAY(U385)</f>
        <v>3</v>
      </c>
      <c r="Y385" s="25">
        <f>Y384+E385</f>
        <v>2386.35</v>
      </c>
    </row>
    <row r="386" spans="1:51" s="2" customFormat="1">
      <c r="A386" s="42" t="s">
        <v>97</v>
      </c>
      <c r="B386" s="42" t="s">
        <v>55</v>
      </c>
      <c r="C386" s="42" t="s">
        <v>53</v>
      </c>
      <c r="D386" s="42">
        <v>22</v>
      </c>
      <c r="E386" s="34">
        <v>10</v>
      </c>
      <c r="F386" s="4">
        <v>2.3999999999999998E-3</v>
      </c>
      <c r="G386" s="4">
        <v>0</v>
      </c>
      <c r="H386" s="57">
        <v>11.38</v>
      </c>
      <c r="I386" s="25">
        <v>-5</v>
      </c>
      <c r="J386" s="3">
        <v>10000</v>
      </c>
      <c r="K386" s="7">
        <f>+IF(AND(E386&gt;=0,E385&gt;=0),K385+1,IF(AND(E386&lt;0,E385&lt;0),K385-1,IF(AND(E386&gt;=0,E385&lt;0),1,-1)))</f>
        <v>2</v>
      </c>
      <c r="L386" s="6">
        <f>+IF(AND(E386&gt;=0,E385&gt;=0),L385+E386,IF(AND(E386&lt;0,E385&lt;0),L385+E386,E386))</f>
        <v>25</v>
      </c>
      <c r="M386" s="42">
        <v>20</v>
      </c>
      <c r="N386" s="9">
        <f>+IF(E386&gt;0,1,0)</f>
        <v>1</v>
      </c>
      <c r="O386" s="9">
        <f>+IF(E386&lt;0,-1,0)</f>
        <v>0</v>
      </c>
      <c r="P386" s="9">
        <f>+IF(E386=0,1,0)</f>
        <v>0</v>
      </c>
      <c r="Q386" s="8">
        <f>IF(E386&gt;=0,E386,0)</f>
        <v>10</v>
      </c>
      <c r="R386" s="8">
        <f>IF(E386&lt;0,E386,0)</f>
        <v>0</v>
      </c>
      <c r="S386" s="42" t="str">
        <f t="shared" si="21"/>
        <v>8.15.00</v>
      </c>
      <c r="T386" s="42" t="str">
        <f t="shared" si="22"/>
        <v>13.45.00</v>
      </c>
      <c r="U386" s="42" t="str">
        <f t="shared" si="23"/>
        <v xml:space="preserve">4-mag-2021 </v>
      </c>
      <c r="V386" s="42">
        <f>MONTH(U386)</f>
        <v>5</v>
      </c>
      <c r="W386" s="42">
        <f>YEAR(U386)</f>
        <v>2021</v>
      </c>
      <c r="X386" s="42">
        <f>DAY(U386)</f>
        <v>4</v>
      </c>
      <c r="Y386" s="25">
        <f>Y385+E386</f>
        <v>2396.35</v>
      </c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</row>
    <row r="387" spans="1:51" s="2" customFormat="1">
      <c r="A387" s="42" t="s">
        <v>429</v>
      </c>
      <c r="B387" s="42" t="s">
        <v>57</v>
      </c>
      <c r="C387" s="42" t="s">
        <v>54</v>
      </c>
      <c r="D387" s="42">
        <v>7</v>
      </c>
      <c r="E387" s="34">
        <v>-20</v>
      </c>
      <c r="F387" s="4">
        <v>-6.3E-3</v>
      </c>
      <c r="G387" s="42">
        <v>0</v>
      </c>
      <c r="H387" s="25">
        <v>7.15</v>
      </c>
      <c r="I387" s="25">
        <v>-20</v>
      </c>
      <c r="J387" s="3">
        <v>10000</v>
      </c>
      <c r="K387" s="7">
        <f>+IF(AND(E387&gt;=0,E386&gt;=0),K386+1,IF(AND(E387&lt;0,E386&lt;0),K386-1,IF(AND(E387&gt;=0,E386&lt;0),1,-1)))</f>
        <v>-1</v>
      </c>
      <c r="L387" s="6">
        <f>+IF(AND(E387&gt;=0,E386&gt;=0),L386+E387,IF(AND(E387&lt;0,E386&lt;0),L386+E387,E387))</f>
        <v>-20</v>
      </c>
      <c r="M387" s="42">
        <v>195</v>
      </c>
      <c r="N387" s="9">
        <f>+IF(E387&gt;0,1,0)</f>
        <v>0</v>
      </c>
      <c r="O387" s="9">
        <f>+IF(E387&lt;0,-1,0)</f>
        <v>-1</v>
      </c>
      <c r="P387" s="9">
        <f>+IF(E387=0,1,0)</f>
        <v>0</v>
      </c>
      <c r="Q387" s="8">
        <f>IF(E387&gt;=0,E387,0)</f>
        <v>0</v>
      </c>
      <c r="R387" s="8">
        <f>IF(E387&lt;0,E387,0)</f>
        <v>-20</v>
      </c>
      <c r="S387" s="42" t="str">
        <f t="shared" si="21"/>
        <v>12.15.00</v>
      </c>
      <c r="T387" s="42" t="str">
        <f t="shared" si="22"/>
        <v>14.00.00</v>
      </c>
      <c r="U387" s="42" t="str">
        <f t="shared" si="23"/>
        <v xml:space="preserve">4-mag-2021 </v>
      </c>
      <c r="V387" s="42">
        <f>MONTH(U387)</f>
        <v>5</v>
      </c>
      <c r="W387" s="42">
        <f>YEAR(U387)</f>
        <v>2021</v>
      </c>
      <c r="X387" s="42">
        <f>DAY(U387)</f>
        <v>4</v>
      </c>
      <c r="Y387" s="25">
        <f>Y386+E387</f>
        <v>2376.35</v>
      </c>
      <c r="AV387" s="1"/>
      <c r="AW387" s="1"/>
      <c r="AX387" s="1"/>
      <c r="AY387" s="1"/>
    </row>
    <row r="388" spans="1:51" s="2" customFormat="1">
      <c r="A388" s="42" t="s">
        <v>55</v>
      </c>
      <c r="B388" s="42" t="s">
        <v>551</v>
      </c>
      <c r="C388" s="42" t="s">
        <v>53</v>
      </c>
      <c r="D388" s="42">
        <v>6</v>
      </c>
      <c r="E388" s="34">
        <v>25</v>
      </c>
      <c r="F388" s="4">
        <v>6.3E-3</v>
      </c>
      <c r="G388" s="42">
        <v>0</v>
      </c>
      <c r="H388" s="25">
        <v>28</v>
      </c>
      <c r="I388" s="25">
        <v>0</v>
      </c>
      <c r="J388" s="3">
        <v>10000</v>
      </c>
      <c r="K388" s="7">
        <f>+IF(AND(E388&gt;=0,E387&gt;=0),K387+1,IF(AND(E388&lt;0,E387&lt;0),K387-1,IF(AND(E388&gt;=0,E387&lt;0),1,-1)))</f>
        <v>1</v>
      </c>
      <c r="L388" s="6">
        <f>+IF(AND(E388&gt;=0,E387&gt;=0),L387+E388,IF(AND(E388&lt;0,E387&lt;0),L387+E388,E388))</f>
        <v>25</v>
      </c>
      <c r="M388" s="42">
        <v>266</v>
      </c>
      <c r="N388" s="9">
        <f>+IF(E388&gt;0,1,0)</f>
        <v>1</v>
      </c>
      <c r="O388" s="9">
        <f>+IF(E388&lt;0,-1,0)</f>
        <v>0</v>
      </c>
      <c r="P388" s="9">
        <f>+IF(E388=0,1,0)</f>
        <v>0</v>
      </c>
      <c r="Q388" s="8">
        <f>IF(E388&gt;=0,E388,0)</f>
        <v>25</v>
      </c>
      <c r="R388" s="8">
        <f>IF(E388&lt;0,E388,0)</f>
        <v>0</v>
      </c>
      <c r="S388" s="42" t="str">
        <f t="shared" si="21"/>
        <v>13.45.00</v>
      </c>
      <c r="T388" s="42" t="str">
        <f t="shared" si="22"/>
        <v>15.15.00</v>
      </c>
      <c r="U388" s="42" t="str">
        <f t="shared" si="23"/>
        <v xml:space="preserve">4-mag-2021 </v>
      </c>
      <c r="V388" s="42">
        <f>MONTH(U388)</f>
        <v>5</v>
      </c>
      <c r="W388" s="42">
        <f>YEAR(U388)</f>
        <v>2021</v>
      </c>
      <c r="X388" s="42">
        <f>DAY(U388)</f>
        <v>4</v>
      </c>
      <c r="Y388" s="25">
        <f>Y387+E388</f>
        <v>2401.35</v>
      </c>
    </row>
    <row r="389" spans="1:51" s="2" customFormat="1">
      <c r="A389" s="42" t="s">
        <v>95</v>
      </c>
      <c r="B389" s="42" t="s">
        <v>96</v>
      </c>
      <c r="C389" s="42" t="s">
        <v>53</v>
      </c>
      <c r="D389" s="42">
        <v>52</v>
      </c>
      <c r="E389" s="36">
        <v>15</v>
      </c>
      <c r="F389" s="4">
        <v>3.5999999999999999E-3</v>
      </c>
      <c r="G389" s="4">
        <v>0</v>
      </c>
      <c r="H389" s="57">
        <v>16.100000000000001</v>
      </c>
      <c r="I389" s="25">
        <v>-9.5</v>
      </c>
      <c r="J389" s="3">
        <v>10000</v>
      </c>
      <c r="K389" s="7">
        <f>+IF(AND(E389&gt;=0,E388&gt;=0),K388+1,IF(AND(E389&lt;0,E388&lt;0),K388-1,IF(AND(E389&gt;=0,E388&lt;0),1,-1)))</f>
        <v>2</v>
      </c>
      <c r="L389" s="6">
        <f>+IF(AND(E389&gt;=0,E388&gt;=0),L388+E389,IF(AND(E389&lt;0,E388&lt;0),L388+E389,E389))</f>
        <v>40</v>
      </c>
      <c r="M389" s="42">
        <v>19</v>
      </c>
      <c r="N389" s="9">
        <f>+IF(E389&gt;0,1,0)</f>
        <v>1</v>
      </c>
      <c r="O389" s="9">
        <f>+IF(E389&lt;0,-1,0)</f>
        <v>0</v>
      </c>
      <c r="P389" s="9">
        <f>+IF(E389=0,1,0)</f>
        <v>0</v>
      </c>
      <c r="Q389" s="8">
        <f>IF(E389&gt;=0,E389,0)</f>
        <v>15</v>
      </c>
      <c r="R389" s="8">
        <f>IF(E389&lt;0,E389,0)</f>
        <v>0</v>
      </c>
      <c r="S389" s="42" t="str">
        <f t="shared" si="21"/>
        <v>3.15.00</v>
      </c>
      <c r="T389" s="42" t="str">
        <f t="shared" si="22"/>
        <v>16.15.00</v>
      </c>
      <c r="U389" s="42" t="str">
        <f t="shared" si="23"/>
        <v xml:space="preserve">6-mag-2021 </v>
      </c>
      <c r="V389" s="42">
        <f>MONTH(U389)</f>
        <v>5</v>
      </c>
      <c r="W389" s="42">
        <f>YEAR(U389)</f>
        <v>2021</v>
      </c>
      <c r="X389" s="42">
        <f>DAY(U389)</f>
        <v>6</v>
      </c>
      <c r="Y389" s="25">
        <f>Y388+E389</f>
        <v>2416.35</v>
      </c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</row>
    <row r="390" spans="1:51" s="2" customFormat="1">
      <c r="A390" s="42" t="s">
        <v>308</v>
      </c>
      <c r="B390" s="42" t="s">
        <v>309</v>
      </c>
      <c r="C390" s="42" t="s">
        <v>54</v>
      </c>
      <c r="D390" s="42">
        <v>63</v>
      </c>
      <c r="E390" s="36">
        <v>15</v>
      </c>
      <c r="F390" s="4">
        <v>4.3E-3</v>
      </c>
      <c r="G390" s="42">
        <v>0</v>
      </c>
      <c r="H390" s="25">
        <v>16.149999999999999</v>
      </c>
      <c r="I390" s="25">
        <v>-11.5</v>
      </c>
      <c r="J390" s="3">
        <v>10000</v>
      </c>
      <c r="K390" s="7">
        <f>+IF(AND(E390&gt;=0,E389&gt;=0),K389+1,IF(AND(E390&lt;0,E389&lt;0),K389-1,IF(AND(E390&gt;=0,E389&lt;0),1,-1)))</f>
        <v>3</v>
      </c>
      <c r="L390" s="6">
        <f>+IF(AND(E390&gt;=0,E389&gt;=0),L389+E390,IF(AND(E390&lt;0,E389&lt;0),L389+E390,E390))</f>
        <v>55</v>
      </c>
      <c r="M390" s="42">
        <v>130</v>
      </c>
      <c r="N390" s="9">
        <f>+IF(E390&gt;0,1,0)</f>
        <v>1</v>
      </c>
      <c r="O390" s="9">
        <f>+IF(E390&lt;0,-1,0)</f>
        <v>0</v>
      </c>
      <c r="P390" s="9">
        <f>+IF(E390=0,1,0)</f>
        <v>0</v>
      </c>
      <c r="Q390" s="8">
        <f>IF(E390&gt;=0,E390,0)</f>
        <v>15</v>
      </c>
      <c r="R390" s="8">
        <f>IF(E390&lt;0,E390,0)</f>
        <v>0</v>
      </c>
      <c r="S390" s="42" t="str">
        <f t="shared" si="21"/>
        <v>2.45.00</v>
      </c>
      <c r="T390" s="42" t="str">
        <f t="shared" si="22"/>
        <v>18.30.00</v>
      </c>
      <c r="U390" s="42" t="str">
        <f t="shared" si="23"/>
        <v xml:space="preserve">6-mag-2021 </v>
      </c>
      <c r="V390" s="42">
        <f>MONTH(U390)</f>
        <v>5</v>
      </c>
      <c r="W390" s="42">
        <f>YEAR(U390)</f>
        <v>2021</v>
      </c>
      <c r="X390" s="42">
        <f>DAY(U390)</f>
        <v>6</v>
      </c>
      <c r="Y390" s="25">
        <f>Y389+E390</f>
        <v>2431.35</v>
      </c>
    </row>
    <row r="391" spans="1:51" s="2" customFormat="1">
      <c r="A391" s="42" t="s">
        <v>56</v>
      </c>
      <c r="B391" s="42" t="s">
        <v>182</v>
      </c>
      <c r="C391" s="42" t="s">
        <v>54</v>
      </c>
      <c r="D391" s="42">
        <v>4</v>
      </c>
      <c r="E391" s="34">
        <v>15</v>
      </c>
      <c r="F391" s="4">
        <v>2.2000000000000001E-3</v>
      </c>
      <c r="G391" s="42">
        <v>0</v>
      </c>
      <c r="H391" s="25">
        <v>18.059999999999999</v>
      </c>
      <c r="I391" s="25">
        <v>-0.7</v>
      </c>
      <c r="J391" s="3">
        <v>10000</v>
      </c>
      <c r="K391" s="7">
        <f>+IF(AND(E391&gt;=0,E390&gt;=0),K390+1,IF(AND(E391&lt;0,E390&lt;0),K390-1,IF(AND(E391&gt;=0,E390&lt;0),1,-1)))</f>
        <v>4</v>
      </c>
      <c r="L391" s="6">
        <f>+IF(AND(E391&gt;=0,E390&gt;=0),L390+E391,IF(AND(E391&lt;0,E390&lt;0),L390+E391,E391))</f>
        <v>70</v>
      </c>
      <c r="M391" s="42">
        <v>64</v>
      </c>
      <c r="N391" s="9">
        <f>+IF(E391&gt;0,1,0)</f>
        <v>1</v>
      </c>
      <c r="O391" s="9">
        <f>+IF(E391&lt;0,-1,0)</f>
        <v>0</v>
      </c>
      <c r="P391" s="9">
        <f>+IF(E391=0,1,0)</f>
        <v>0</v>
      </c>
      <c r="Q391" s="8">
        <f>IF(E391&gt;=0,E391,0)</f>
        <v>15</v>
      </c>
      <c r="R391" s="8">
        <f>IF(E391&lt;0,E391,0)</f>
        <v>0</v>
      </c>
      <c r="S391" s="42" t="str">
        <f t="shared" ref="S391:S399" si="24">IF(A391="",0,REPLACE(A391,1,SEARCH(" ",A391),""))</f>
        <v>15.45.00</v>
      </c>
      <c r="T391" s="42" t="str">
        <f t="shared" ref="T391:T399" si="25">IF(B391="",0,REPLACE(B391,1,SEARCH(" ",B391),""))</f>
        <v>16.45.00</v>
      </c>
      <c r="U391" s="42" t="str">
        <f t="shared" ref="U391:U399" si="26">IF(A391="","1-1-1900",LEFT(A391,11))</f>
        <v xml:space="preserve">7-mag-2021 </v>
      </c>
      <c r="V391" s="42">
        <f>MONTH(U391)</f>
        <v>5</v>
      </c>
      <c r="W391" s="42">
        <f>YEAR(U391)</f>
        <v>2021</v>
      </c>
      <c r="X391" s="42">
        <f>DAY(U391)</f>
        <v>7</v>
      </c>
      <c r="Y391" s="25">
        <f>Y390+E391</f>
        <v>2446.35</v>
      </c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</row>
    <row r="392" spans="1:51" s="2" customFormat="1">
      <c r="A392" s="42" t="s">
        <v>58</v>
      </c>
      <c r="B392" s="42" t="s">
        <v>428</v>
      </c>
      <c r="C392" s="42" t="s">
        <v>53</v>
      </c>
      <c r="D392" s="42">
        <v>27</v>
      </c>
      <c r="E392" s="34">
        <v>20</v>
      </c>
      <c r="F392" s="4">
        <v>6.3E-3</v>
      </c>
      <c r="G392" s="42">
        <v>0</v>
      </c>
      <c r="H392" s="25">
        <v>21.7</v>
      </c>
      <c r="I392" s="25">
        <v>0</v>
      </c>
      <c r="J392" s="3">
        <v>10000</v>
      </c>
      <c r="K392" s="7">
        <f>+IF(AND(E392&gt;=0,E391&gt;=0),K391+1,IF(AND(E392&lt;0,E391&lt;0),K391-1,IF(AND(E392&gt;=0,E391&lt;0),1,-1)))</f>
        <v>5</v>
      </c>
      <c r="L392" s="6">
        <f>+IF(AND(E392&gt;=0,E391&gt;=0),L391+E392,IF(AND(E392&lt;0,E391&lt;0),L391+E392,E392))</f>
        <v>90</v>
      </c>
      <c r="M392" s="42">
        <v>194</v>
      </c>
      <c r="N392" s="9">
        <f>+IF(E392&gt;0,1,0)</f>
        <v>1</v>
      </c>
      <c r="O392" s="9">
        <f>+IF(E392&lt;0,-1,0)</f>
        <v>0</v>
      </c>
      <c r="P392" s="9">
        <f>+IF(E392=0,1,0)</f>
        <v>0</v>
      </c>
      <c r="Q392" s="8">
        <f>IF(E392&gt;=0,E392,0)</f>
        <v>20</v>
      </c>
      <c r="R392" s="8">
        <f>IF(E392&lt;0,E392,0)</f>
        <v>0</v>
      </c>
      <c r="S392" s="42" t="str">
        <f t="shared" si="24"/>
        <v>20.30.00</v>
      </c>
      <c r="T392" s="42" t="str">
        <f t="shared" si="25"/>
        <v>3.15.00</v>
      </c>
      <c r="U392" s="42" t="str">
        <f t="shared" si="26"/>
        <v>10-mag-2021</v>
      </c>
      <c r="V392" s="42">
        <f>MONTH(U392)</f>
        <v>5</v>
      </c>
      <c r="W392" s="42">
        <f>YEAR(U392)</f>
        <v>2021</v>
      </c>
      <c r="X392" s="42">
        <f>DAY(U392)</f>
        <v>10</v>
      </c>
      <c r="Y392" s="25">
        <f>Y391+E392</f>
        <v>2466.35</v>
      </c>
      <c r="AV392" s="42"/>
      <c r="AW392" s="42"/>
      <c r="AX392" s="42"/>
      <c r="AY392" s="42"/>
    </row>
    <row r="393" spans="1:51" s="2" customFormat="1">
      <c r="A393" s="42" t="s">
        <v>720</v>
      </c>
      <c r="B393" s="42" t="s">
        <v>721</v>
      </c>
      <c r="C393" s="42" t="s">
        <v>54</v>
      </c>
      <c r="D393" s="42">
        <v>1</v>
      </c>
      <c r="E393" s="34">
        <v>-15</v>
      </c>
      <c r="F393" s="4">
        <v>-1.01E-2</v>
      </c>
      <c r="G393" s="42">
        <v>0</v>
      </c>
      <c r="H393" s="25">
        <v>0</v>
      </c>
      <c r="I393" s="25">
        <v>0</v>
      </c>
      <c r="J393" s="3">
        <v>10000</v>
      </c>
      <c r="K393" s="7">
        <f>+IF(AND(E393&gt;=0,E392&gt;=0),K392+1,IF(AND(E393&lt;0,E392&lt;0),K392-1,IF(AND(E393&gt;=0,E392&lt;0),1,-1)))</f>
        <v>-1</v>
      </c>
      <c r="L393" s="6">
        <f>+IF(AND(E393&gt;=0,E392&gt;=0),L392+E393,IF(AND(E393&lt;0,E392&lt;0),L392+E393,E393))</f>
        <v>-15</v>
      </c>
      <c r="M393" s="42">
        <v>373</v>
      </c>
      <c r="N393" s="9">
        <f>+IF(E393&gt;0,1,0)</f>
        <v>0</v>
      </c>
      <c r="O393" s="9">
        <f>+IF(E393&lt;0,-1,0)</f>
        <v>-1</v>
      </c>
      <c r="P393" s="9">
        <f>+IF(E393=0,1,0)</f>
        <v>0</v>
      </c>
      <c r="Q393" s="8">
        <f>IF(E393&gt;=0,E393,0)</f>
        <v>0</v>
      </c>
      <c r="R393" s="8">
        <f>IF(E393&lt;0,E393,0)</f>
        <v>-15</v>
      </c>
      <c r="S393" s="42" t="str">
        <f t="shared" si="24"/>
        <v>18.00.00</v>
      </c>
      <c r="T393" s="42" t="str">
        <f t="shared" si="25"/>
        <v>18.15.00</v>
      </c>
      <c r="U393" s="42" t="str">
        <f t="shared" si="26"/>
        <v>10-mag-2021</v>
      </c>
      <c r="V393" s="42">
        <f>MONTH(U393)</f>
        <v>5</v>
      </c>
      <c r="W393" s="42">
        <f>YEAR(U393)</f>
        <v>2021</v>
      </c>
      <c r="X393" s="42">
        <f>DAY(U393)</f>
        <v>10</v>
      </c>
      <c r="Y393" s="25">
        <f>Y392+E393</f>
        <v>2451.35</v>
      </c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</row>
    <row r="394" spans="1:51" s="2" customFormat="1">
      <c r="A394" s="42" t="s">
        <v>93</v>
      </c>
      <c r="B394" s="42" t="s">
        <v>94</v>
      </c>
      <c r="C394" s="42" t="s">
        <v>53</v>
      </c>
      <c r="D394" s="42">
        <v>1</v>
      </c>
      <c r="E394" s="34">
        <v>10</v>
      </c>
      <c r="F394" s="4">
        <v>2.3999999999999998E-3</v>
      </c>
      <c r="G394" s="4">
        <v>0</v>
      </c>
      <c r="H394" s="57">
        <v>11.39</v>
      </c>
      <c r="I394" s="25">
        <v>0</v>
      </c>
      <c r="J394" s="3">
        <v>10000</v>
      </c>
      <c r="K394" s="7">
        <f>+IF(AND(E394&gt;=0,E393&gt;=0),K393+1,IF(AND(E394&lt;0,E393&lt;0),K393-1,IF(AND(E394&gt;=0,E393&lt;0),1,-1)))</f>
        <v>1</v>
      </c>
      <c r="L394" s="6">
        <f>+IF(AND(E394&gt;=0,E393&gt;=0),L393+E394,IF(AND(E394&lt;0,E393&lt;0),L393+E394,E394))</f>
        <v>10</v>
      </c>
      <c r="M394" s="42">
        <v>18</v>
      </c>
      <c r="N394" s="9">
        <f>+IF(E394&gt;0,1,0)</f>
        <v>1</v>
      </c>
      <c r="O394" s="9">
        <f>+IF(E394&lt;0,-1,0)</f>
        <v>0</v>
      </c>
      <c r="P394" s="9">
        <f>+IF(E394=0,1,0)</f>
        <v>0</v>
      </c>
      <c r="Q394" s="8">
        <f>IF(E394&gt;=0,E394,0)</f>
        <v>10</v>
      </c>
      <c r="R394" s="8">
        <f>IF(E394&lt;0,E394,0)</f>
        <v>0</v>
      </c>
      <c r="S394" s="42" t="str">
        <f t="shared" si="24"/>
        <v>16.00.00</v>
      </c>
      <c r="T394" s="42" t="str">
        <f t="shared" si="25"/>
        <v>16.15.00</v>
      </c>
      <c r="U394" s="42" t="str">
        <f t="shared" si="26"/>
        <v>11-mag-2021</v>
      </c>
      <c r="V394" s="42">
        <f>MONTH(U394)</f>
        <v>5</v>
      </c>
      <c r="W394" s="42">
        <f>YEAR(U394)</f>
        <v>2021</v>
      </c>
      <c r="X394" s="42">
        <f>DAY(U394)</f>
        <v>11</v>
      </c>
      <c r="Y394" s="25">
        <f>Y393+E394</f>
        <v>2461.35</v>
      </c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</row>
    <row r="395" spans="1:51" s="2" customFormat="1">
      <c r="A395" s="42" t="s">
        <v>93</v>
      </c>
      <c r="B395" s="42" t="s">
        <v>226</v>
      </c>
      <c r="C395" s="42" t="s">
        <v>53</v>
      </c>
      <c r="D395" s="42">
        <v>119</v>
      </c>
      <c r="E395" s="38">
        <v>15</v>
      </c>
      <c r="F395" s="4">
        <v>8.2000000000000007E-3</v>
      </c>
      <c r="G395" s="42">
        <v>0</v>
      </c>
      <c r="H395" s="25">
        <v>15</v>
      </c>
      <c r="I395" s="25">
        <v>-10.6</v>
      </c>
      <c r="J395" s="3">
        <v>10000</v>
      </c>
      <c r="K395" s="7">
        <f>+IF(AND(E395&gt;=0,E394&gt;=0),K394+1,IF(AND(E395&lt;0,E394&lt;0),K394-1,IF(AND(E395&gt;=0,E394&lt;0),1,-1)))</f>
        <v>2</v>
      </c>
      <c r="L395" s="6">
        <f>+IF(AND(E395&gt;=0,E394&gt;=0),L394+E395,IF(AND(E395&lt;0,E394&lt;0),L394+E395,E395))</f>
        <v>25</v>
      </c>
      <c r="M395" s="42">
        <v>88</v>
      </c>
      <c r="N395" s="9">
        <f>+IF(E395&gt;0,1,0)</f>
        <v>1</v>
      </c>
      <c r="O395" s="9">
        <f>+IF(E395&lt;0,-1,0)</f>
        <v>0</v>
      </c>
      <c r="P395" s="9">
        <f>+IF(E395=0,1,0)</f>
        <v>0</v>
      </c>
      <c r="Q395" s="8">
        <f>IF(E395&gt;=0,E395,0)</f>
        <v>15</v>
      </c>
      <c r="R395" s="8">
        <f>IF(E395&lt;0,E395,0)</f>
        <v>0</v>
      </c>
      <c r="S395" s="42" t="str">
        <f t="shared" si="24"/>
        <v>16.00.00</v>
      </c>
      <c r="T395" s="42" t="str">
        <f t="shared" si="25"/>
        <v>22.45.00</v>
      </c>
      <c r="U395" s="42" t="str">
        <f t="shared" si="26"/>
        <v>11-mag-2021</v>
      </c>
      <c r="V395" s="42">
        <f>MONTH(U395)</f>
        <v>5</v>
      </c>
      <c r="W395" s="42">
        <f>YEAR(U395)</f>
        <v>2021</v>
      </c>
      <c r="X395" s="42">
        <f>DAY(U395)</f>
        <v>11</v>
      </c>
      <c r="Y395" s="25">
        <f>Y394+E395</f>
        <v>2476.35</v>
      </c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</row>
    <row r="396" spans="1:51" s="2" customFormat="1">
      <c r="A396" s="42" t="s">
        <v>650</v>
      </c>
      <c r="B396" s="42" t="s">
        <v>651</v>
      </c>
      <c r="C396" s="42" t="s">
        <v>54</v>
      </c>
      <c r="D396" s="42">
        <v>11</v>
      </c>
      <c r="E396" s="34">
        <v>11.25</v>
      </c>
      <c r="F396" s="4">
        <v>6.8999999999999999E-3</v>
      </c>
      <c r="G396" s="42">
        <v>0</v>
      </c>
      <c r="H396" s="25">
        <v>11.9</v>
      </c>
      <c r="I396" s="25">
        <v>-0.15</v>
      </c>
      <c r="J396" s="3">
        <v>10000</v>
      </c>
      <c r="K396" s="7">
        <f>+IF(AND(E396&gt;=0,E395&gt;=0),K395+1,IF(AND(E396&lt;0,E395&lt;0),K395-1,IF(AND(E396&gt;=0,E395&lt;0),1,-1)))</f>
        <v>3</v>
      </c>
      <c r="L396" s="6">
        <f>+IF(AND(E396&gt;=0,E395&gt;=0),L395+E396,IF(AND(E396&lt;0,E395&lt;0),L395+E396,E396))</f>
        <v>36.25</v>
      </c>
      <c r="M396" s="42">
        <v>335</v>
      </c>
      <c r="N396" s="9">
        <f>+IF(E396&gt;0,1,0)</f>
        <v>1</v>
      </c>
      <c r="O396" s="9">
        <f>+IF(E396&lt;0,-1,0)</f>
        <v>0</v>
      </c>
      <c r="P396" s="9">
        <f>+IF(E396=0,1,0)</f>
        <v>0</v>
      </c>
      <c r="Q396" s="8">
        <f>IF(E396&gt;=0,E396,0)</f>
        <v>11.25</v>
      </c>
      <c r="R396" s="8">
        <f>IF(E396&lt;0,E396,0)</f>
        <v>0</v>
      </c>
      <c r="S396" s="42" t="str">
        <f t="shared" si="24"/>
        <v>11.00.00</v>
      </c>
      <c r="T396" s="42" t="str">
        <f t="shared" si="25"/>
        <v>13.45.00</v>
      </c>
      <c r="U396" s="42" t="str">
        <f t="shared" si="26"/>
        <v>12-mag-2021</v>
      </c>
      <c r="V396" s="42">
        <f>MONTH(U396)</f>
        <v>5</v>
      </c>
      <c r="W396" s="42">
        <f>YEAR(U396)</f>
        <v>2021</v>
      </c>
      <c r="X396" s="42">
        <f>DAY(U396)</f>
        <v>12</v>
      </c>
      <c r="Y396" s="25">
        <f>Y395+E396</f>
        <v>2487.6</v>
      </c>
    </row>
    <row r="397" spans="1:51" s="2" customFormat="1">
      <c r="A397" s="42" t="s">
        <v>91</v>
      </c>
      <c r="B397" s="42" t="s">
        <v>92</v>
      </c>
      <c r="C397" s="42" t="s">
        <v>53</v>
      </c>
      <c r="D397" s="42">
        <v>38</v>
      </c>
      <c r="E397" s="34">
        <v>25</v>
      </c>
      <c r="F397" s="4">
        <v>6.1000000000000004E-3</v>
      </c>
      <c r="G397" s="4">
        <v>0</v>
      </c>
      <c r="H397" s="57">
        <v>27.5</v>
      </c>
      <c r="I397" s="25">
        <v>-11.25</v>
      </c>
      <c r="J397" s="3">
        <v>10000</v>
      </c>
      <c r="K397" s="7">
        <f>+IF(AND(E397&gt;=0,E396&gt;=0),K396+1,IF(AND(E397&lt;0,E396&lt;0),K396-1,IF(AND(E397&gt;=0,E396&lt;0),1,-1)))</f>
        <v>4</v>
      </c>
      <c r="L397" s="6">
        <f>+IF(AND(E397&gt;=0,E396&gt;=0),L396+E397,IF(AND(E397&lt;0,E396&lt;0),L396+E397,E397))</f>
        <v>61.25</v>
      </c>
      <c r="M397" s="42">
        <v>17</v>
      </c>
      <c r="N397" s="9">
        <f>+IF(E397&gt;0,1,0)</f>
        <v>1</v>
      </c>
      <c r="O397" s="9">
        <f>+IF(E397&lt;0,-1,0)</f>
        <v>0</v>
      </c>
      <c r="P397" s="9">
        <f>+IF(E397=0,1,0)</f>
        <v>0</v>
      </c>
      <c r="Q397" s="8">
        <f>IF(E397&gt;=0,E397,0)</f>
        <v>25</v>
      </c>
      <c r="R397" s="8">
        <f>IF(E397&lt;0,E397,0)</f>
        <v>0</v>
      </c>
      <c r="S397" s="42" t="str">
        <f t="shared" si="24"/>
        <v>1.15.00</v>
      </c>
      <c r="T397" s="42" t="str">
        <f t="shared" si="25"/>
        <v>10.45.00</v>
      </c>
      <c r="U397" s="42" t="str">
        <f t="shared" si="26"/>
        <v>13-mag-2021</v>
      </c>
      <c r="V397" s="42">
        <f>MONTH(U397)</f>
        <v>5</v>
      </c>
      <c r="W397" s="42">
        <f>YEAR(U397)</f>
        <v>2021</v>
      </c>
      <c r="X397" s="42">
        <f>DAY(U397)</f>
        <v>13</v>
      </c>
      <c r="Y397" s="25">
        <f>Y396+E397</f>
        <v>2512.6</v>
      </c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</row>
    <row r="398" spans="1:51" s="2" customFormat="1">
      <c r="A398" s="42" t="s">
        <v>426</v>
      </c>
      <c r="B398" s="42" t="s">
        <v>427</v>
      </c>
      <c r="C398" s="42" t="s">
        <v>53</v>
      </c>
      <c r="D398" s="42">
        <v>8</v>
      </c>
      <c r="E398" s="34">
        <v>15</v>
      </c>
      <c r="F398" s="4">
        <v>4.7999999999999996E-3</v>
      </c>
      <c r="G398" s="42">
        <v>0</v>
      </c>
      <c r="H398" s="25">
        <v>19.350000000000001</v>
      </c>
      <c r="I398" s="25">
        <v>-2.4</v>
      </c>
      <c r="J398" s="3">
        <v>10000</v>
      </c>
      <c r="K398" s="7">
        <f>+IF(AND(E398&gt;=0,E397&gt;=0),K397+1,IF(AND(E398&lt;0,E397&lt;0),K397-1,IF(AND(E398&gt;=0,E397&lt;0),1,-1)))</f>
        <v>5</v>
      </c>
      <c r="L398" s="6">
        <f>+IF(AND(E398&gt;=0,E397&gt;=0),L397+E398,IF(AND(E398&lt;0,E397&lt;0),L397+E398,E398))</f>
        <v>76.25</v>
      </c>
      <c r="M398" s="42">
        <v>193</v>
      </c>
      <c r="N398" s="9">
        <f>+IF(E398&gt;0,1,0)</f>
        <v>1</v>
      </c>
      <c r="O398" s="9">
        <f>+IF(E398&lt;0,-1,0)</f>
        <v>0</v>
      </c>
      <c r="P398" s="9">
        <f>+IF(E398=0,1,0)</f>
        <v>0</v>
      </c>
      <c r="Q398" s="8">
        <f>IF(E398&gt;=0,E398,0)</f>
        <v>15</v>
      </c>
      <c r="R398" s="8">
        <f>IF(E398&lt;0,E398,0)</f>
        <v>0</v>
      </c>
      <c r="S398" s="42" t="str">
        <f t="shared" si="24"/>
        <v>7.30.00</v>
      </c>
      <c r="T398" s="42" t="str">
        <f t="shared" si="25"/>
        <v>9.30.00</v>
      </c>
      <c r="U398" s="42" t="str">
        <f t="shared" si="26"/>
        <v>13-mag-2021</v>
      </c>
      <c r="V398" s="42">
        <f>MONTH(U398)</f>
        <v>5</v>
      </c>
      <c r="W398" s="42">
        <f>YEAR(U398)</f>
        <v>2021</v>
      </c>
      <c r="X398" s="42">
        <f>DAY(U398)</f>
        <v>13</v>
      </c>
      <c r="Y398" s="25">
        <f>Y397+E398</f>
        <v>2527.6</v>
      </c>
    </row>
    <row r="399" spans="1:51" s="2" customFormat="1">
      <c r="A399" s="42" t="s">
        <v>550</v>
      </c>
      <c r="B399" s="42" t="s">
        <v>426</v>
      </c>
      <c r="C399" s="42" t="s">
        <v>53</v>
      </c>
      <c r="D399" s="42">
        <v>21</v>
      </c>
      <c r="E399" s="38">
        <v>10</v>
      </c>
      <c r="F399" s="4">
        <v>2.5000000000000001E-3</v>
      </c>
      <c r="G399" s="42">
        <v>0</v>
      </c>
      <c r="H399" s="25">
        <v>13.2</v>
      </c>
      <c r="I399" s="25">
        <v>-4.8</v>
      </c>
      <c r="J399" s="3">
        <v>10000</v>
      </c>
      <c r="K399" s="7">
        <f>+IF(AND(E399&gt;=0,E398&gt;=0),K398+1,IF(AND(E399&lt;0,E398&lt;0),K398-1,IF(AND(E399&gt;=0,E398&lt;0),1,-1)))</f>
        <v>6</v>
      </c>
      <c r="L399" s="6">
        <f>+IF(AND(E399&gt;=0,E398&gt;=0),L398+E399,IF(AND(E399&lt;0,E398&lt;0),L398+E399,E399))</f>
        <v>86.25</v>
      </c>
      <c r="M399" s="42">
        <v>265</v>
      </c>
      <c r="N399" s="9">
        <f>+IF(E399&gt;0,1,0)</f>
        <v>1</v>
      </c>
      <c r="O399" s="9">
        <f>+IF(E399&lt;0,-1,0)</f>
        <v>0</v>
      </c>
      <c r="P399" s="9">
        <f>+IF(E399=0,1,0)</f>
        <v>0</v>
      </c>
      <c r="Q399" s="8">
        <f>IF(E399&gt;=0,E399,0)</f>
        <v>10</v>
      </c>
      <c r="R399" s="8">
        <f>IF(E399&lt;0,E399,0)</f>
        <v>0</v>
      </c>
      <c r="S399" s="42" t="str">
        <f t="shared" si="24"/>
        <v>2.15.00</v>
      </c>
      <c r="T399" s="42" t="str">
        <f t="shared" si="25"/>
        <v>7.30.00</v>
      </c>
      <c r="U399" s="42" t="str">
        <f t="shared" si="26"/>
        <v>13-mag-2021</v>
      </c>
      <c r="V399" s="42">
        <f>MONTH(U399)</f>
        <v>5</v>
      </c>
      <c r="W399" s="42">
        <f>YEAR(U399)</f>
        <v>2021</v>
      </c>
      <c r="X399" s="42">
        <f>DAY(U399)</f>
        <v>13</v>
      </c>
      <c r="Y399" s="25">
        <f>Y398+E399</f>
        <v>2537.6</v>
      </c>
    </row>
    <row r="400" spans="1:51" s="2" customFormat="1">
      <c r="A400"/>
      <c r="B400"/>
      <c r="C400"/>
      <c r="D400"/>
      <c r="E400" s="38"/>
      <c r="F400" s="4"/>
      <c r="G400"/>
      <c r="H400" s="25"/>
      <c r="I400" s="25"/>
      <c r="J400" s="3"/>
      <c r="K400" s="7"/>
      <c r="L400" s="6"/>
      <c r="M400" s="42"/>
      <c r="N400" s="9"/>
      <c r="O400" s="9"/>
      <c r="P400" s="9"/>
      <c r="Q400" s="8"/>
      <c r="R400" s="8"/>
      <c r="S400" s="42"/>
      <c r="T400" s="42"/>
      <c r="U400" s="42"/>
      <c r="V400" s="42"/>
      <c r="W400" s="42"/>
      <c r="X400" s="42"/>
      <c r="Y400" s="25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</row>
    <row r="401" spans="1:51" s="2" customFormat="1">
      <c r="A401"/>
      <c r="B401"/>
      <c r="C401"/>
      <c r="D401"/>
      <c r="E401" s="36"/>
      <c r="F401" s="4"/>
      <c r="G401"/>
      <c r="H401" s="25"/>
      <c r="I401" s="25"/>
      <c r="J401" s="3"/>
      <c r="K401" s="7"/>
      <c r="L401" s="6"/>
      <c r="M401" s="42"/>
      <c r="N401" s="9"/>
      <c r="O401" s="9"/>
      <c r="P401" s="9"/>
      <c r="Q401" s="8"/>
      <c r="R401" s="8"/>
      <c r="S401" s="42"/>
      <c r="T401" s="42"/>
      <c r="U401" s="42"/>
      <c r="V401" s="42"/>
      <c r="W401" s="42"/>
      <c r="X401" s="42"/>
      <c r="Y401" s="25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</row>
    <row r="402" spans="1:51" s="2" customFormat="1">
      <c r="A402"/>
      <c r="B402"/>
      <c r="C402"/>
      <c r="D402"/>
      <c r="E402" s="34"/>
      <c r="F402" s="4"/>
      <c r="G402"/>
      <c r="H402" s="25"/>
      <c r="I402" s="25"/>
      <c r="J402" s="3"/>
      <c r="K402" s="7"/>
      <c r="L402" s="6"/>
      <c r="M402" s="42"/>
      <c r="N402" s="9"/>
      <c r="O402" s="9"/>
      <c r="P402" s="9"/>
      <c r="Q402" s="8"/>
      <c r="R402" s="8"/>
      <c r="S402" s="42"/>
      <c r="T402" s="42"/>
      <c r="U402" s="42"/>
      <c r="V402" s="42"/>
      <c r="W402" s="42"/>
      <c r="X402" s="42"/>
      <c r="Y402" s="25"/>
    </row>
    <row r="403" spans="1:51" s="2" customFormat="1">
      <c r="A403"/>
      <c r="B403"/>
      <c r="C403"/>
      <c r="D403"/>
      <c r="E403" s="36"/>
      <c r="F403" s="4"/>
      <c r="G403"/>
      <c r="H403" s="25"/>
      <c r="I403" s="25"/>
      <c r="J403" s="3"/>
      <c r="K403" s="7"/>
      <c r="L403" s="6"/>
      <c r="M403" s="42"/>
      <c r="N403" s="9"/>
      <c r="O403" s="9"/>
      <c r="P403" s="9"/>
      <c r="Q403" s="8"/>
      <c r="R403" s="8"/>
      <c r="S403" s="42"/>
      <c r="T403" s="42"/>
      <c r="U403" s="42"/>
      <c r="V403" s="42"/>
      <c r="W403" s="42"/>
      <c r="X403" s="42"/>
      <c r="Y403" s="25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</row>
    <row r="404" spans="1:51" s="2" customFormat="1">
      <c r="A404"/>
      <c r="B404"/>
      <c r="C404"/>
      <c r="D404"/>
      <c r="E404" s="34"/>
      <c r="F404" s="4"/>
      <c r="G404"/>
      <c r="H404" s="25"/>
      <c r="I404" s="25"/>
      <c r="J404" s="3"/>
      <c r="K404" s="7"/>
      <c r="L404" s="6"/>
      <c r="M404" s="42"/>
      <c r="N404" s="9"/>
      <c r="O404" s="9"/>
      <c r="P404" s="9"/>
      <c r="Q404" s="8"/>
      <c r="R404" s="8"/>
      <c r="S404" s="42"/>
      <c r="T404" s="42"/>
      <c r="U404" s="42"/>
      <c r="V404" s="42"/>
      <c r="W404" s="42"/>
      <c r="X404" s="42"/>
      <c r="Y404" s="25"/>
    </row>
    <row r="405" spans="1:51" s="2" customFormat="1">
      <c r="A405"/>
      <c r="B405"/>
      <c r="C405"/>
      <c r="D405"/>
      <c r="E405" s="34"/>
      <c r="F405" s="4"/>
      <c r="G405"/>
      <c r="H405" s="25"/>
      <c r="I405" s="25"/>
      <c r="J405" s="3"/>
      <c r="K405" s="7"/>
      <c r="L405" s="6"/>
      <c r="M405" s="42"/>
      <c r="N405" s="9"/>
      <c r="O405" s="9"/>
      <c r="P405" s="9"/>
      <c r="Q405" s="8"/>
      <c r="R405" s="8"/>
      <c r="S405" s="42"/>
      <c r="T405" s="42"/>
      <c r="U405" s="42"/>
      <c r="V405" s="42"/>
      <c r="W405" s="42"/>
      <c r="X405" s="42"/>
      <c r="Y405" s="25"/>
    </row>
    <row r="406" spans="1:51" s="2" customFormat="1">
      <c r="A406"/>
      <c r="B406"/>
      <c r="C406"/>
      <c r="D406"/>
      <c r="E406" s="34"/>
      <c r="F406" s="4"/>
      <c r="G406"/>
      <c r="H406" s="25"/>
      <c r="I406" s="25"/>
      <c r="J406" s="3"/>
      <c r="K406" s="7"/>
      <c r="L406" s="6"/>
      <c r="M406" s="42"/>
      <c r="N406" s="9"/>
      <c r="O406" s="9"/>
      <c r="P406" s="9"/>
      <c r="Q406" s="8"/>
      <c r="R406" s="8"/>
      <c r="S406" s="42"/>
      <c r="T406" s="42"/>
      <c r="U406" s="42"/>
      <c r="V406" s="42"/>
      <c r="W406" s="42"/>
      <c r="X406" s="42"/>
      <c r="Y406" s="25"/>
    </row>
    <row r="407" spans="1:51" s="2" customFormat="1">
      <c r="A407"/>
      <c r="B407"/>
      <c r="C407"/>
      <c r="D407"/>
      <c r="E407" s="38"/>
      <c r="F407" s="4"/>
      <c r="G407"/>
      <c r="H407" s="25"/>
      <c r="I407" s="25"/>
      <c r="J407" s="3"/>
      <c r="K407" s="7"/>
      <c r="L407" s="6"/>
      <c r="M407" s="42"/>
      <c r="N407" s="9"/>
      <c r="O407" s="9"/>
      <c r="P407" s="9"/>
      <c r="Q407" s="8"/>
      <c r="R407" s="8"/>
      <c r="S407" s="42"/>
      <c r="T407" s="42"/>
      <c r="U407" s="42"/>
      <c r="V407" s="42"/>
      <c r="W407" s="42"/>
      <c r="X407" s="42"/>
      <c r="Y407" s="25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</row>
    <row r="408" spans="1:51" s="2" customFormat="1">
      <c r="A408"/>
      <c r="B408"/>
      <c r="C408"/>
      <c r="D408"/>
      <c r="E408" s="36"/>
      <c r="F408" s="4"/>
      <c r="G408"/>
      <c r="H408" s="25"/>
      <c r="I408" s="25"/>
      <c r="J408" s="3"/>
      <c r="K408" s="7"/>
      <c r="L408" s="6"/>
      <c r="M408" s="42"/>
      <c r="N408" s="9"/>
      <c r="O408" s="9"/>
      <c r="P408" s="9"/>
      <c r="Q408" s="8"/>
      <c r="R408" s="8"/>
      <c r="S408" s="42"/>
      <c r="T408" s="42"/>
      <c r="U408" s="42"/>
      <c r="V408" s="42"/>
      <c r="W408" s="42"/>
      <c r="X408" s="42"/>
      <c r="Y408" s="25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</row>
    <row r="409" spans="1:51" s="2" customFormat="1">
      <c r="A409"/>
      <c r="B409"/>
      <c r="C409"/>
      <c r="D409"/>
      <c r="E409" s="38"/>
      <c r="F409" s="4"/>
      <c r="G409"/>
      <c r="H409" s="25"/>
      <c r="I409" s="25"/>
      <c r="J409" s="3"/>
      <c r="K409" s="7"/>
      <c r="L409" s="6"/>
      <c r="M409" s="42"/>
      <c r="N409" s="9"/>
      <c r="O409" s="9"/>
      <c r="P409" s="9"/>
      <c r="Q409" s="8"/>
      <c r="R409" s="8"/>
      <c r="S409" s="42"/>
      <c r="T409" s="42"/>
      <c r="U409" s="42"/>
      <c r="V409" s="42"/>
      <c r="W409" s="42"/>
      <c r="X409" s="42"/>
      <c r="Y409" s="25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</row>
    <row r="410" spans="1:51" s="2" customFormat="1">
      <c r="A410"/>
      <c r="B410"/>
      <c r="C410"/>
      <c r="D410"/>
      <c r="E410" s="34"/>
      <c r="F410" s="4"/>
      <c r="G410"/>
      <c r="H410" s="25"/>
      <c r="I410" s="25"/>
      <c r="J410" s="3"/>
      <c r="K410" s="7"/>
      <c r="L410" s="6"/>
      <c r="M410" s="42"/>
      <c r="N410" s="9"/>
      <c r="O410" s="9"/>
      <c r="P410" s="9"/>
      <c r="Q410" s="8"/>
      <c r="R410" s="8"/>
      <c r="S410" s="42"/>
      <c r="T410" s="42"/>
      <c r="U410" s="42"/>
      <c r="V410" s="42"/>
      <c r="W410" s="42"/>
      <c r="X410" s="42"/>
      <c r="Y410" s="25"/>
    </row>
    <row r="411" spans="1:51" s="2" customFormat="1">
      <c r="A411"/>
      <c r="B411"/>
      <c r="C411"/>
      <c r="D411"/>
      <c r="E411" s="34"/>
      <c r="F411" s="4"/>
      <c r="G411"/>
      <c r="H411" s="25"/>
      <c r="I411" s="25"/>
      <c r="J411" s="3"/>
      <c r="K411" s="7"/>
      <c r="L411" s="6"/>
      <c r="M411" s="42"/>
      <c r="N411" s="9"/>
      <c r="O411" s="9"/>
      <c r="P411" s="9"/>
      <c r="Q411" s="8"/>
      <c r="R411" s="8"/>
      <c r="S411" s="42"/>
      <c r="T411" s="42"/>
      <c r="U411" s="42"/>
      <c r="V411" s="42"/>
      <c r="W411" s="42"/>
      <c r="X411" s="42"/>
      <c r="Y411" s="25"/>
    </row>
    <row r="412" spans="1:51" s="2" customFormat="1">
      <c r="A412"/>
      <c r="B412"/>
      <c r="C412"/>
      <c r="D412"/>
      <c r="E412" s="38"/>
      <c r="F412" s="4"/>
      <c r="G412"/>
      <c r="H412" s="25"/>
      <c r="I412" s="25"/>
      <c r="J412" s="3"/>
      <c r="K412" s="7"/>
      <c r="L412" s="6"/>
      <c r="M412" s="42"/>
      <c r="N412" s="9"/>
      <c r="O412" s="9"/>
      <c r="P412" s="9"/>
      <c r="Q412" s="8"/>
      <c r="R412" s="8"/>
      <c r="S412" s="42"/>
      <c r="T412" s="42"/>
      <c r="U412" s="42"/>
      <c r="V412" s="42"/>
      <c r="W412" s="42"/>
      <c r="X412" s="42"/>
      <c r="Y412" s="25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</row>
    <row r="413" spans="1:51" s="2" customFormat="1">
      <c r="A413"/>
      <c r="B413"/>
      <c r="C413"/>
      <c r="D413"/>
      <c r="E413" s="34"/>
      <c r="F413" s="4"/>
      <c r="G413"/>
      <c r="H413" s="25"/>
      <c r="I413" s="25"/>
      <c r="J413" s="3"/>
      <c r="K413" s="7"/>
      <c r="L413" s="6"/>
      <c r="M413" s="42"/>
      <c r="N413" s="9"/>
      <c r="O413" s="9"/>
      <c r="P413" s="9"/>
      <c r="Q413" s="8"/>
      <c r="R413" s="8"/>
      <c r="S413" s="42"/>
      <c r="T413" s="42"/>
      <c r="U413" s="42"/>
      <c r="V413" s="42"/>
      <c r="W413" s="42"/>
      <c r="X413" s="42"/>
      <c r="Y413" s="25"/>
    </row>
    <row r="414" spans="1:51" s="2" customFormat="1">
      <c r="A414"/>
      <c r="B414"/>
      <c r="C414"/>
      <c r="D414"/>
      <c r="E414" s="36"/>
      <c r="F414" s="4"/>
      <c r="G414"/>
      <c r="H414" s="25"/>
      <c r="I414" s="25"/>
      <c r="J414" s="3"/>
      <c r="K414" s="7"/>
      <c r="L414" s="6"/>
      <c r="M414" s="42"/>
      <c r="N414" s="9"/>
      <c r="O414" s="9"/>
      <c r="P414" s="9"/>
      <c r="Q414" s="8"/>
      <c r="R414" s="8"/>
      <c r="S414" s="42"/>
      <c r="T414" s="42"/>
      <c r="U414" s="42"/>
      <c r="V414" s="42"/>
      <c r="W414" s="42"/>
      <c r="X414" s="42"/>
      <c r="Y414" s="25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</row>
    <row r="415" spans="1:51" s="2" customFormat="1">
      <c r="A415"/>
      <c r="B415"/>
      <c r="C415"/>
      <c r="D415"/>
      <c r="E415" s="36"/>
      <c r="F415" s="4"/>
      <c r="G415"/>
      <c r="H415" s="25"/>
      <c r="I415" s="25"/>
      <c r="J415" s="3"/>
      <c r="K415" s="7"/>
      <c r="L415" s="6"/>
      <c r="M415" s="42"/>
      <c r="N415" s="9"/>
      <c r="O415" s="9"/>
      <c r="P415" s="9"/>
      <c r="Q415" s="8"/>
      <c r="R415" s="8"/>
      <c r="S415" s="42"/>
      <c r="T415" s="42"/>
      <c r="U415" s="42"/>
      <c r="V415" s="42"/>
      <c r="W415" s="42"/>
      <c r="X415" s="42"/>
      <c r="Y415" s="2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</row>
    <row r="416" spans="1:51" s="2" customFormat="1">
      <c r="A416"/>
      <c r="B416"/>
      <c r="C416"/>
      <c r="D416"/>
      <c r="E416" s="34"/>
      <c r="F416" s="4"/>
      <c r="G416"/>
      <c r="H416" s="25"/>
      <c r="I416" s="25"/>
      <c r="J416" s="3"/>
      <c r="K416" s="7"/>
      <c r="L416" s="6"/>
      <c r="M416" s="42"/>
      <c r="N416" s="9"/>
      <c r="O416" s="9"/>
      <c r="P416" s="9"/>
      <c r="Q416" s="8"/>
      <c r="R416" s="8"/>
      <c r="S416" s="42"/>
      <c r="T416" s="42"/>
      <c r="U416" s="42"/>
      <c r="V416" s="42"/>
      <c r="W416" s="42"/>
      <c r="X416" s="42"/>
      <c r="Y416" s="25"/>
    </row>
    <row r="417" spans="1:51" s="2" customFormat="1">
      <c r="A417"/>
      <c r="B417"/>
      <c r="C417"/>
      <c r="D417"/>
      <c r="E417" s="34"/>
      <c r="F417" s="4"/>
      <c r="G417"/>
      <c r="H417" s="25"/>
      <c r="I417" s="25"/>
      <c r="J417" s="3"/>
      <c r="K417" s="7"/>
      <c r="L417" s="6"/>
      <c r="M417" s="42"/>
      <c r="N417" s="9"/>
      <c r="O417" s="9"/>
      <c r="P417" s="9"/>
      <c r="Q417" s="8"/>
      <c r="R417" s="8"/>
      <c r="S417" s="42"/>
      <c r="T417" s="42"/>
      <c r="U417" s="42"/>
      <c r="V417" s="42"/>
      <c r="W417" s="42"/>
      <c r="X417" s="42"/>
      <c r="Y417" s="25"/>
    </row>
    <row r="418" spans="1:51" s="2" customFormat="1">
      <c r="A418"/>
      <c r="B418"/>
      <c r="C418"/>
      <c r="D418"/>
      <c r="E418" s="36"/>
      <c r="F418" s="4"/>
      <c r="G418"/>
      <c r="H418" s="25"/>
      <c r="I418" s="25"/>
      <c r="J418" s="3"/>
      <c r="K418" s="7"/>
      <c r="L418" s="6"/>
      <c r="M418" s="42"/>
      <c r="N418" s="9"/>
      <c r="O418" s="9"/>
      <c r="P418" s="9"/>
      <c r="Q418" s="8"/>
      <c r="R418" s="8"/>
      <c r="S418" s="42"/>
      <c r="T418" s="42"/>
      <c r="U418" s="42"/>
      <c r="V418" s="42"/>
      <c r="W418" s="42"/>
      <c r="X418" s="42"/>
      <c r="Y418" s="25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</row>
    <row r="419" spans="1:51" s="2" customFormat="1">
      <c r="A419"/>
      <c r="B419"/>
      <c r="C419"/>
      <c r="D419"/>
      <c r="E419" s="34"/>
      <c r="F419" s="4"/>
      <c r="G419"/>
      <c r="H419" s="25"/>
      <c r="I419" s="25"/>
      <c r="J419" s="3"/>
      <c r="K419" s="7"/>
      <c r="L419" s="6"/>
      <c r="M419" s="42"/>
      <c r="N419" s="9"/>
      <c r="O419" s="9"/>
      <c r="P419" s="9"/>
      <c r="Q419" s="8"/>
      <c r="R419" s="8"/>
      <c r="S419" s="42"/>
      <c r="T419" s="42"/>
      <c r="U419" s="42"/>
      <c r="V419" s="42"/>
      <c r="W419" s="42"/>
      <c r="X419" s="42"/>
      <c r="Y419" s="25"/>
    </row>
    <row r="420" spans="1:51" s="2" customFormat="1">
      <c r="A420"/>
      <c r="B420"/>
      <c r="C420"/>
      <c r="D420"/>
      <c r="E420" s="36"/>
      <c r="F420" s="4"/>
      <c r="G420"/>
      <c r="H420" s="25"/>
      <c r="I420" s="25"/>
      <c r="J420" s="3"/>
      <c r="K420" s="7"/>
      <c r="L420" s="6"/>
      <c r="M420" s="42"/>
      <c r="N420" s="9"/>
      <c r="O420" s="9"/>
      <c r="P420" s="9"/>
      <c r="Q420" s="8"/>
      <c r="R420" s="8"/>
      <c r="S420" s="42"/>
      <c r="T420" s="42"/>
      <c r="U420" s="42"/>
      <c r="V420" s="42"/>
      <c r="W420" s="42"/>
      <c r="X420" s="42"/>
      <c r="Y420" s="25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</row>
    <row r="421" spans="1:51" s="2" customFormat="1">
      <c r="A421"/>
      <c r="B421"/>
      <c r="C421"/>
      <c r="D421"/>
      <c r="E421" s="34"/>
      <c r="F421" s="4"/>
      <c r="G421"/>
      <c r="H421" s="25"/>
      <c r="I421" s="25"/>
      <c r="J421" s="3"/>
      <c r="K421" s="7"/>
      <c r="L421" s="6"/>
      <c r="M421" s="42"/>
      <c r="N421" s="9"/>
      <c r="O421" s="9"/>
      <c r="P421" s="9"/>
      <c r="Q421" s="8"/>
      <c r="R421" s="8"/>
      <c r="S421" s="42"/>
      <c r="T421" s="42"/>
      <c r="U421" s="42"/>
      <c r="V421" s="42"/>
      <c r="W421" s="42"/>
      <c r="X421" s="42"/>
      <c r="Y421" s="25"/>
    </row>
    <row r="422" spans="1:51" s="2" customFormat="1">
      <c r="A422"/>
      <c r="B422"/>
      <c r="C422"/>
      <c r="D422"/>
      <c r="E422" s="34"/>
      <c r="F422" s="4"/>
      <c r="G422"/>
      <c r="H422" s="25"/>
      <c r="I422" s="25"/>
      <c r="J422" s="3"/>
      <c r="K422" s="7"/>
      <c r="L422" s="6"/>
      <c r="M422" s="42"/>
      <c r="N422" s="9"/>
      <c r="O422" s="9"/>
      <c r="P422" s="9"/>
      <c r="Q422" s="8"/>
      <c r="R422" s="8"/>
      <c r="S422" s="42"/>
      <c r="T422" s="42"/>
      <c r="U422" s="42"/>
      <c r="V422" s="42"/>
      <c r="W422" s="42"/>
      <c r="X422" s="42"/>
      <c r="Y422" s="25"/>
    </row>
    <row r="423" spans="1:51" s="2" customFormat="1">
      <c r="A423"/>
      <c r="B423"/>
      <c r="C423"/>
      <c r="D423"/>
      <c r="E423" s="34"/>
      <c r="F423" s="4"/>
      <c r="G423"/>
      <c r="H423" s="25"/>
      <c r="I423" s="25"/>
      <c r="J423" s="3"/>
      <c r="K423" s="7"/>
      <c r="L423" s="6"/>
      <c r="M423" s="42"/>
      <c r="N423" s="9"/>
      <c r="O423" s="9"/>
      <c r="P423" s="9"/>
      <c r="Q423" s="8"/>
      <c r="R423" s="8"/>
      <c r="S423" s="42"/>
      <c r="T423" s="42"/>
      <c r="U423" s="42"/>
      <c r="V423" s="42"/>
      <c r="W423" s="42"/>
      <c r="X423" s="42"/>
      <c r="Y423" s="25"/>
    </row>
    <row r="424" spans="1:51" s="2" customFormat="1">
      <c r="A424"/>
      <c r="B424"/>
      <c r="C424"/>
      <c r="D424"/>
      <c r="E424" s="34"/>
      <c r="F424" s="4"/>
      <c r="G424"/>
      <c r="H424" s="25"/>
      <c r="I424" s="25"/>
      <c r="J424" s="3"/>
      <c r="K424" s="7"/>
      <c r="L424" s="6"/>
      <c r="M424" s="42"/>
      <c r="N424" s="9"/>
      <c r="O424" s="9"/>
      <c r="P424" s="9"/>
      <c r="Q424" s="8"/>
      <c r="R424" s="8"/>
      <c r="S424" s="42"/>
      <c r="T424" s="42"/>
      <c r="U424" s="42"/>
      <c r="V424" s="42"/>
      <c r="W424" s="42"/>
      <c r="X424" s="42"/>
      <c r="Y424" s="25"/>
    </row>
    <row r="425" spans="1:51" s="2" customFormat="1">
      <c r="A425"/>
      <c r="B425"/>
      <c r="C425"/>
      <c r="D425"/>
      <c r="E425" s="36"/>
      <c r="F425" s="4"/>
      <c r="G425"/>
      <c r="H425" s="25"/>
      <c r="I425" s="25"/>
      <c r="J425" s="3"/>
      <c r="K425" s="7"/>
      <c r="L425" s="6"/>
      <c r="M425" s="42"/>
      <c r="N425" s="9"/>
      <c r="O425" s="9"/>
      <c r="P425" s="9"/>
      <c r="Q425" s="8"/>
      <c r="R425" s="8"/>
      <c r="S425" s="42"/>
      <c r="T425" s="42"/>
      <c r="U425" s="42"/>
      <c r="V425" s="42"/>
      <c r="W425" s="42"/>
      <c r="X425" s="42"/>
      <c r="Y425" s="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</row>
    <row r="426" spans="1:51" s="2" customFormat="1">
      <c r="A426"/>
      <c r="B426"/>
      <c r="C426"/>
      <c r="D426"/>
      <c r="E426" s="34"/>
      <c r="F426" s="4"/>
      <c r="G426"/>
      <c r="H426" s="25"/>
      <c r="I426" s="25"/>
      <c r="J426" s="3"/>
      <c r="K426" s="7"/>
      <c r="L426" s="6"/>
      <c r="M426" s="42"/>
      <c r="N426" s="9"/>
      <c r="O426" s="9"/>
      <c r="P426" s="9"/>
      <c r="Q426" s="8"/>
      <c r="R426" s="8"/>
      <c r="S426" s="42"/>
      <c r="T426" s="42"/>
      <c r="U426" s="42"/>
      <c r="V426" s="42"/>
      <c r="W426" s="42"/>
      <c r="X426" s="42"/>
      <c r="Y426" s="25"/>
    </row>
    <row r="427" spans="1:51" s="2" customFormat="1">
      <c r="A427"/>
      <c r="B427"/>
      <c r="C427"/>
      <c r="D427"/>
      <c r="E427" s="34"/>
      <c r="F427" s="4"/>
      <c r="G427"/>
      <c r="H427" s="25"/>
      <c r="I427" s="25"/>
      <c r="J427" s="3"/>
      <c r="K427" s="7"/>
      <c r="L427" s="6"/>
      <c r="M427" s="42"/>
      <c r="N427" s="9"/>
      <c r="O427" s="9"/>
      <c r="P427" s="9"/>
      <c r="Q427" s="8"/>
      <c r="R427" s="8"/>
      <c r="S427" s="42"/>
      <c r="T427" s="42"/>
      <c r="U427" s="42"/>
      <c r="V427" s="42"/>
      <c r="W427" s="42"/>
      <c r="X427" s="42"/>
      <c r="Y427" s="25"/>
    </row>
    <row r="428" spans="1:51" s="2" customFormat="1">
      <c r="A428"/>
      <c r="B428"/>
      <c r="C428"/>
      <c r="D428"/>
      <c r="E428" s="36"/>
      <c r="F428" s="4"/>
      <c r="G428"/>
      <c r="H428" s="25"/>
      <c r="I428" s="25"/>
      <c r="J428" s="3"/>
      <c r="K428" s="7"/>
      <c r="L428" s="6"/>
      <c r="M428" s="42"/>
      <c r="N428" s="9"/>
      <c r="O428" s="9"/>
      <c r="P428" s="9"/>
      <c r="Q428" s="8"/>
      <c r="R428" s="8"/>
      <c r="S428" s="42"/>
      <c r="T428" s="42"/>
      <c r="U428" s="42"/>
      <c r="V428" s="42"/>
      <c r="W428" s="42"/>
      <c r="X428" s="42"/>
      <c r="Y428" s="25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</row>
    <row r="429" spans="1:51" s="2" customFormat="1">
      <c r="A429"/>
      <c r="B429"/>
      <c r="C429"/>
      <c r="D429"/>
      <c r="E429" s="34"/>
      <c r="F429" s="4"/>
      <c r="G429"/>
      <c r="H429" s="25"/>
      <c r="I429" s="25"/>
      <c r="J429" s="3"/>
      <c r="K429" s="7"/>
      <c r="L429" s="6"/>
      <c r="M429" s="42"/>
      <c r="N429" s="9"/>
      <c r="O429" s="9"/>
      <c r="P429" s="9"/>
      <c r="Q429" s="8"/>
      <c r="R429" s="8"/>
      <c r="S429" s="42"/>
      <c r="T429" s="42"/>
      <c r="U429" s="42"/>
      <c r="V429" s="42"/>
      <c r="W429" s="42"/>
      <c r="X429" s="42"/>
      <c r="Y429" s="25"/>
    </row>
    <row r="430" spans="1:51" s="2" customFormat="1">
      <c r="A430"/>
      <c r="B430"/>
      <c r="C430"/>
      <c r="D430"/>
      <c r="E430" s="34"/>
      <c r="F430" s="4"/>
      <c r="G430"/>
      <c r="H430" s="25"/>
      <c r="I430" s="25"/>
      <c r="J430" s="3"/>
      <c r="K430" s="7"/>
      <c r="L430" s="6"/>
      <c r="M430" s="42"/>
      <c r="N430" s="9"/>
      <c r="O430" s="9"/>
      <c r="P430" s="9"/>
      <c r="Q430" s="8"/>
      <c r="R430" s="8"/>
      <c r="S430" s="42"/>
      <c r="T430" s="42"/>
      <c r="U430" s="42"/>
      <c r="V430" s="42"/>
      <c r="W430" s="42"/>
      <c r="X430" s="42"/>
      <c r="Y430" s="25"/>
    </row>
    <row r="431" spans="1:51" s="2" customFormat="1">
      <c r="A431"/>
      <c r="B431"/>
      <c r="C431"/>
      <c r="D431"/>
      <c r="E431" s="34"/>
      <c r="F431" s="4"/>
      <c r="G431"/>
      <c r="H431" s="25"/>
      <c r="I431" s="25"/>
      <c r="J431" s="3"/>
      <c r="K431" s="7"/>
      <c r="L431" s="6"/>
      <c r="M431" s="42"/>
      <c r="N431" s="9"/>
      <c r="O431" s="9"/>
      <c r="P431" s="9"/>
      <c r="Q431" s="8"/>
      <c r="R431" s="8"/>
      <c r="S431" s="42"/>
      <c r="T431" s="42"/>
      <c r="U431" s="42"/>
      <c r="V431" s="42"/>
      <c r="W431" s="42"/>
      <c r="X431" s="42"/>
      <c r="Y431" s="25"/>
    </row>
    <row r="432" spans="1:51" s="2" customFormat="1">
      <c r="A432"/>
      <c r="B432"/>
      <c r="C432"/>
      <c r="D432"/>
      <c r="E432" s="36"/>
      <c r="F432" s="4"/>
      <c r="G432"/>
      <c r="H432" s="25"/>
      <c r="I432" s="25"/>
      <c r="J432" s="3"/>
      <c r="K432" s="7"/>
      <c r="L432" s="6"/>
      <c r="M432" s="42"/>
      <c r="N432" s="9"/>
      <c r="O432" s="9"/>
      <c r="P432" s="9"/>
      <c r="Q432" s="8"/>
      <c r="R432" s="8"/>
      <c r="S432" s="42"/>
      <c r="T432" s="42"/>
      <c r="U432" s="42"/>
      <c r="V432" s="42"/>
      <c r="W432" s="42"/>
      <c r="X432" s="42"/>
      <c r="Y432" s="25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</row>
    <row r="433" spans="1:51" s="2" customFormat="1">
      <c r="A433"/>
      <c r="B433"/>
      <c r="C433"/>
      <c r="D433"/>
      <c r="E433" s="34"/>
      <c r="F433" s="4"/>
      <c r="G433"/>
      <c r="H433" s="25"/>
      <c r="I433" s="25"/>
      <c r="J433" s="3"/>
      <c r="K433" s="7"/>
      <c r="L433" s="6"/>
      <c r="M433" s="42"/>
      <c r="N433" s="9"/>
      <c r="O433" s="9"/>
      <c r="P433" s="9"/>
      <c r="Q433" s="8"/>
      <c r="R433" s="8"/>
      <c r="S433" s="42"/>
      <c r="T433" s="42"/>
      <c r="U433" s="42"/>
      <c r="V433" s="42"/>
      <c r="W433" s="42"/>
      <c r="X433" s="42"/>
      <c r="Y433" s="25"/>
    </row>
    <row r="434" spans="1:51">
      <c r="E434" s="34"/>
      <c r="F434" s="4"/>
      <c r="H434" s="25"/>
      <c r="I434" s="25"/>
      <c r="M434" s="42"/>
      <c r="N434" s="9"/>
      <c r="O434" s="9"/>
      <c r="P434" s="9"/>
      <c r="Q434" s="8"/>
      <c r="R434" s="8"/>
      <c r="S434" s="42"/>
      <c r="T434" s="42"/>
      <c r="U434" s="42"/>
      <c r="V434" s="42"/>
      <c r="W434" s="42"/>
      <c r="X434" s="42"/>
      <c r="Y434" s="25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1:51">
      <c r="E435" s="34"/>
      <c r="F435" s="4"/>
      <c r="H435" s="25"/>
      <c r="I435" s="25"/>
      <c r="M435" s="42"/>
      <c r="N435" s="9"/>
      <c r="O435" s="9"/>
      <c r="P435" s="9"/>
      <c r="Q435" s="8"/>
      <c r="R435" s="8"/>
      <c r="S435" s="42"/>
      <c r="T435" s="42"/>
      <c r="U435" s="42"/>
      <c r="V435" s="42"/>
      <c r="W435" s="42"/>
      <c r="X435" s="42"/>
      <c r="Y435" s="25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1:51">
      <c r="E436" s="34"/>
      <c r="F436" s="4"/>
      <c r="H436" s="25"/>
      <c r="I436" s="25"/>
      <c r="M436" s="42"/>
      <c r="N436" s="9"/>
      <c r="O436" s="9"/>
      <c r="P436" s="9"/>
      <c r="Q436" s="8"/>
      <c r="R436" s="8"/>
      <c r="S436" s="42"/>
      <c r="T436" s="42"/>
      <c r="U436" s="42"/>
      <c r="V436" s="42"/>
      <c r="W436" s="42"/>
      <c r="X436" s="42"/>
      <c r="Y436" s="25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1:51">
      <c r="E437" s="34"/>
      <c r="F437" s="4"/>
      <c r="H437" s="25"/>
      <c r="I437" s="25"/>
      <c r="M437" s="42"/>
      <c r="N437" s="9"/>
      <c r="O437" s="9"/>
      <c r="P437" s="9"/>
      <c r="Q437" s="8"/>
      <c r="R437" s="8"/>
      <c r="S437" s="42"/>
      <c r="T437" s="42"/>
      <c r="U437" s="42"/>
      <c r="V437" s="42"/>
      <c r="W437" s="42"/>
      <c r="X437" s="42"/>
      <c r="Y437" s="25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1:51">
      <c r="E438" s="34"/>
      <c r="F438" s="4"/>
      <c r="H438" s="25"/>
      <c r="I438" s="25"/>
      <c r="M438" s="42"/>
      <c r="N438" s="9"/>
      <c r="O438" s="9"/>
      <c r="P438" s="9"/>
      <c r="Q438" s="8"/>
      <c r="R438" s="8"/>
      <c r="S438" s="42"/>
      <c r="T438" s="42"/>
      <c r="U438" s="42"/>
      <c r="V438" s="42"/>
      <c r="W438" s="42"/>
      <c r="X438" s="42"/>
      <c r="Y438" s="25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1:51">
      <c r="E439" s="38"/>
      <c r="F439" s="4"/>
      <c r="H439" s="25"/>
      <c r="I439" s="25"/>
      <c r="M439" s="42"/>
      <c r="N439" s="9"/>
      <c r="O439" s="9"/>
      <c r="P439" s="9"/>
      <c r="Q439" s="8"/>
      <c r="R439" s="8"/>
      <c r="S439" s="42"/>
      <c r="T439" s="42"/>
      <c r="U439" s="42"/>
      <c r="V439" s="42"/>
      <c r="W439" s="42"/>
      <c r="X439" s="42"/>
      <c r="Y439" s="25"/>
    </row>
    <row r="440" spans="1:51">
      <c r="E440" s="34"/>
      <c r="F440" s="4"/>
      <c r="H440" s="25"/>
      <c r="I440" s="25"/>
      <c r="M440" s="42"/>
      <c r="N440" s="9"/>
      <c r="O440" s="9"/>
      <c r="P440" s="9"/>
      <c r="Q440" s="8"/>
      <c r="R440" s="8"/>
      <c r="S440" s="42"/>
      <c r="T440" s="42"/>
      <c r="U440" s="42"/>
      <c r="V440" s="42"/>
      <c r="W440" s="42"/>
      <c r="X440" s="42"/>
      <c r="Y440" s="25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1:51">
      <c r="E441" s="38"/>
      <c r="F441" s="4"/>
      <c r="H441" s="25"/>
      <c r="I441" s="25"/>
      <c r="M441" s="42"/>
      <c r="N441" s="9"/>
      <c r="O441" s="9"/>
      <c r="P441" s="9"/>
      <c r="Q441" s="8"/>
      <c r="R441" s="8"/>
      <c r="S441" s="42"/>
      <c r="T441" s="42"/>
      <c r="U441" s="42"/>
      <c r="V441" s="42"/>
      <c r="W441" s="42"/>
      <c r="X441" s="42"/>
      <c r="Y441" s="25"/>
    </row>
    <row r="442" spans="1:51">
      <c r="F442" s="4"/>
      <c r="H442" s="25"/>
      <c r="I442" s="25"/>
      <c r="M442" s="42"/>
      <c r="N442" s="9"/>
      <c r="O442" s="9"/>
      <c r="P442" s="9"/>
      <c r="Q442" s="8"/>
      <c r="R442" s="8"/>
      <c r="S442" s="42"/>
      <c r="T442" s="42"/>
      <c r="U442" s="42"/>
      <c r="V442" s="42"/>
      <c r="W442" s="42"/>
      <c r="X442" s="42"/>
      <c r="Y442" s="25"/>
    </row>
    <row r="443" spans="1:51">
      <c r="F443" s="4"/>
      <c r="H443" s="25"/>
      <c r="I443" s="25"/>
      <c r="M443" s="42"/>
      <c r="N443" s="9"/>
      <c r="O443" s="9"/>
      <c r="P443" s="9"/>
      <c r="Q443" s="8"/>
      <c r="R443" s="8"/>
      <c r="S443" s="42"/>
      <c r="T443" s="42"/>
      <c r="U443" s="42"/>
      <c r="V443" s="42"/>
      <c r="W443" s="42"/>
      <c r="X443" s="42"/>
      <c r="Y443" s="25"/>
    </row>
    <row r="444" spans="1:51">
      <c r="E444" s="34"/>
      <c r="F444" s="4"/>
      <c r="H444" s="25"/>
      <c r="I444" s="25"/>
      <c r="M444" s="42"/>
      <c r="N444" s="9"/>
      <c r="O444" s="9"/>
      <c r="P444" s="9"/>
      <c r="Q444" s="8"/>
      <c r="R444" s="8"/>
      <c r="S444" s="42"/>
      <c r="T444" s="42"/>
      <c r="U444" s="42"/>
      <c r="V444" s="42"/>
      <c r="W444" s="42"/>
      <c r="X444" s="42"/>
      <c r="Y444" s="25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1:51">
      <c r="E445" s="38"/>
      <c r="F445" s="4"/>
      <c r="H445" s="25"/>
      <c r="I445" s="25"/>
      <c r="M445" s="42"/>
      <c r="N445" s="9"/>
      <c r="O445" s="9"/>
      <c r="P445" s="9"/>
      <c r="Q445" s="8"/>
      <c r="R445" s="8"/>
      <c r="S445" s="42"/>
      <c r="T445" s="42"/>
      <c r="U445" s="42"/>
      <c r="V445" s="42"/>
      <c r="W445" s="42"/>
      <c r="X445" s="42"/>
      <c r="Y445" s="25"/>
    </row>
    <row r="446" spans="1:51">
      <c r="E446" s="38"/>
      <c r="F446" s="4"/>
      <c r="H446" s="25"/>
      <c r="I446" s="25"/>
      <c r="M446" s="42"/>
      <c r="N446" s="9"/>
      <c r="O446" s="9"/>
      <c r="P446" s="9"/>
      <c r="Q446" s="8"/>
      <c r="R446" s="8"/>
      <c r="S446" s="42"/>
      <c r="T446" s="42"/>
      <c r="U446" s="42"/>
      <c r="V446" s="42"/>
      <c r="W446" s="42"/>
      <c r="X446" s="42"/>
      <c r="Y446" s="25"/>
    </row>
    <row r="447" spans="1:51">
      <c r="E447" s="34"/>
      <c r="F447" s="4"/>
      <c r="H447" s="25"/>
      <c r="I447" s="25"/>
      <c r="M447" s="42"/>
      <c r="N447" s="9"/>
      <c r="O447" s="9"/>
      <c r="P447" s="9"/>
      <c r="Q447" s="8"/>
      <c r="R447" s="8"/>
      <c r="S447" s="42"/>
      <c r="T447" s="42"/>
      <c r="U447" s="42"/>
      <c r="V447" s="42"/>
      <c r="W447" s="42"/>
      <c r="X447" s="42"/>
      <c r="Y447" s="25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1:51">
      <c r="E448" s="34"/>
      <c r="F448" s="4"/>
      <c r="H448" s="25"/>
      <c r="I448" s="25"/>
      <c r="M448" s="42"/>
      <c r="N448" s="9"/>
      <c r="O448" s="9"/>
      <c r="P448" s="9"/>
      <c r="Q448" s="8"/>
      <c r="R448" s="8"/>
      <c r="S448" s="42"/>
      <c r="T448" s="42"/>
      <c r="U448" s="42"/>
      <c r="V448" s="42"/>
      <c r="W448" s="42"/>
      <c r="X448" s="42"/>
      <c r="Y448" s="25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5:51">
      <c r="E449" s="34"/>
      <c r="F449" s="4"/>
      <c r="H449" s="25"/>
      <c r="I449" s="25"/>
      <c r="M449" s="42"/>
      <c r="N449" s="9"/>
      <c r="O449" s="9"/>
      <c r="P449" s="9"/>
      <c r="Q449" s="8"/>
      <c r="R449" s="8"/>
      <c r="S449" s="42"/>
      <c r="T449" s="42"/>
      <c r="U449" s="42"/>
      <c r="V449" s="42"/>
      <c r="W449" s="42"/>
      <c r="X449" s="42"/>
      <c r="Y449" s="25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5:51">
      <c r="E450" s="34"/>
      <c r="F450" s="4"/>
      <c r="H450" s="25"/>
      <c r="I450" s="25"/>
      <c r="M450" s="42"/>
      <c r="N450" s="9"/>
      <c r="O450" s="9"/>
      <c r="P450" s="9"/>
      <c r="Q450" s="8"/>
      <c r="R450" s="8"/>
      <c r="S450" s="42"/>
      <c r="T450" s="42"/>
      <c r="U450" s="42"/>
      <c r="V450" s="42"/>
      <c r="W450" s="42"/>
      <c r="X450" s="42"/>
      <c r="Y450" s="25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5:51">
      <c r="E451" s="34"/>
      <c r="F451" s="4"/>
      <c r="H451" s="25"/>
      <c r="I451" s="25"/>
      <c r="M451" s="42"/>
      <c r="N451" s="9"/>
      <c r="O451" s="9"/>
      <c r="P451" s="9"/>
      <c r="Q451" s="8"/>
      <c r="R451" s="8"/>
      <c r="S451" s="42"/>
      <c r="T451" s="42"/>
      <c r="U451" s="42"/>
      <c r="V451" s="42"/>
      <c r="W451" s="42"/>
      <c r="X451" s="42"/>
      <c r="Y451" s="25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5:51">
      <c r="E452" s="38"/>
      <c r="F452" s="4"/>
      <c r="H452" s="25"/>
      <c r="I452" s="25"/>
      <c r="M452" s="42"/>
      <c r="N452" s="9"/>
      <c r="O452" s="9"/>
      <c r="P452" s="9"/>
      <c r="Q452" s="8"/>
      <c r="R452" s="8"/>
      <c r="S452" s="42"/>
      <c r="T452" s="42"/>
      <c r="U452" s="42"/>
      <c r="V452" s="42"/>
      <c r="W452" s="42"/>
      <c r="X452" s="42"/>
      <c r="Y452" s="25"/>
    </row>
    <row r="453" spans="5:51">
      <c r="F453" s="4"/>
      <c r="H453" s="25"/>
      <c r="I453" s="25"/>
      <c r="M453" s="42"/>
      <c r="N453" s="9"/>
      <c r="O453" s="9"/>
      <c r="P453" s="9"/>
      <c r="Q453" s="8"/>
      <c r="R453" s="8"/>
      <c r="S453" s="42"/>
      <c r="T453" s="42"/>
      <c r="U453" s="42"/>
      <c r="V453" s="42"/>
      <c r="W453" s="42"/>
      <c r="X453" s="42"/>
      <c r="Y453" s="25"/>
    </row>
    <row r="454" spans="5:51">
      <c r="E454" s="34"/>
      <c r="F454" s="4"/>
      <c r="H454" s="25"/>
      <c r="I454" s="25"/>
      <c r="M454" s="42"/>
      <c r="N454" s="9"/>
      <c r="O454" s="9"/>
      <c r="P454" s="9"/>
      <c r="Q454" s="8"/>
      <c r="R454" s="8"/>
      <c r="S454" s="42"/>
      <c r="T454" s="42"/>
      <c r="U454" s="42"/>
      <c r="V454" s="42"/>
      <c r="W454" s="42"/>
      <c r="X454" s="42"/>
      <c r="Y454" s="25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5:51">
      <c r="E455" s="34"/>
      <c r="F455" s="4"/>
      <c r="H455" s="25"/>
      <c r="I455" s="25"/>
      <c r="M455" s="42"/>
      <c r="N455" s="9"/>
      <c r="O455" s="9"/>
      <c r="P455" s="9"/>
      <c r="Q455" s="8"/>
      <c r="R455" s="8"/>
      <c r="S455" s="42"/>
      <c r="T455" s="42"/>
      <c r="U455" s="42"/>
      <c r="V455" s="42"/>
      <c r="W455" s="42"/>
      <c r="X455" s="42"/>
      <c r="Y455" s="25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5:51">
      <c r="E456" s="34"/>
      <c r="F456" s="4"/>
      <c r="H456" s="25"/>
      <c r="I456" s="25"/>
      <c r="M456" s="42"/>
      <c r="N456" s="9"/>
      <c r="O456" s="9"/>
      <c r="P456" s="9"/>
      <c r="Q456" s="8"/>
      <c r="R456" s="8"/>
      <c r="S456" s="42"/>
      <c r="T456" s="42"/>
      <c r="U456" s="42"/>
      <c r="V456" s="42"/>
      <c r="W456" s="42"/>
      <c r="X456" s="42"/>
      <c r="Y456" s="25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5:51">
      <c r="E457" s="34"/>
      <c r="F457" s="4"/>
      <c r="H457" s="25"/>
      <c r="I457" s="25"/>
      <c r="M457" s="42"/>
      <c r="N457" s="9"/>
      <c r="O457" s="9"/>
      <c r="P457" s="9"/>
      <c r="Q457" s="8"/>
      <c r="R457" s="8"/>
      <c r="S457" s="42"/>
      <c r="T457" s="42"/>
      <c r="U457" s="42"/>
      <c r="V457" s="42"/>
      <c r="W457" s="42"/>
      <c r="X457" s="42"/>
      <c r="Y457" s="25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5:51">
      <c r="F458" s="4"/>
      <c r="H458" s="25"/>
      <c r="I458" s="25"/>
      <c r="M458" s="42"/>
      <c r="N458" s="9"/>
      <c r="O458" s="9"/>
      <c r="P458" s="9"/>
      <c r="Q458" s="8"/>
      <c r="R458" s="8"/>
      <c r="S458" s="42"/>
      <c r="T458" s="42"/>
      <c r="U458" s="42"/>
      <c r="V458" s="42"/>
      <c r="W458" s="42"/>
      <c r="X458" s="42"/>
      <c r="Y458" s="25"/>
    </row>
    <row r="459" spans="5:51">
      <c r="E459" s="34"/>
      <c r="F459" s="4"/>
      <c r="H459" s="25"/>
      <c r="I459" s="25"/>
      <c r="M459" s="42"/>
      <c r="N459" s="9"/>
      <c r="O459" s="9"/>
      <c r="P459" s="9"/>
      <c r="Q459" s="8"/>
      <c r="R459" s="8"/>
      <c r="S459" s="42"/>
      <c r="T459" s="42"/>
      <c r="U459" s="42"/>
      <c r="V459" s="42"/>
      <c r="W459" s="42"/>
      <c r="X459" s="42"/>
      <c r="Y459" s="25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5:51">
      <c r="E460" s="34"/>
      <c r="F460" s="4"/>
      <c r="H460" s="25"/>
      <c r="I460" s="25"/>
      <c r="M460" s="42"/>
      <c r="N460" s="9"/>
      <c r="O460" s="9"/>
      <c r="P460" s="9"/>
      <c r="Q460" s="8"/>
      <c r="R460" s="8"/>
      <c r="S460" s="42"/>
      <c r="T460" s="42"/>
      <c r="U460" s="42"/>
      <c r="V460" s="42"/>
      <c r="W460" s="42"/>
      <c r="X460" s="42"/>
      <c r="Y460" s="25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5:51">
      <c r="E461" s="38"/>
      <c r="F461" s="4"/>
      <c r="H461" s="25"/>
      <c r="I461" s="25"/>
      <c r="M461" s="42"/>
      <c r="N461" s="9"/>
      <c r="O461" s="9"/>
      <c r="P461" s="9"/>
      <c r="Q461" s="8"/>
      <c r="R461" s="8"/>
      <c r="S461" s="42"/>
      <c r="T461" s="42"/>
      <c r="U461" s="42"/>
      <c r="V461" s="42"/>
      <c r="W461" s="42"/>
      <c r="X461" s="42"/>
      <c r="Y461" s="25"/>
    </row>
    <row r="462" spans="5:51">
      <c r="E462" s="34"/>
      <c r="F462" s="4"/>
      <c r="H462" s="25"/>
      <c r="I462" s="25"/>
      <c r="M462" s="42"/>
      <c r="N462" s="9"/>
      <c r="O462" s="9"/>
      <c r="P462" s="9"/>
      <c r="Q462" s="8"/>
      <c r="R462" s="8"/>
      <c r="S462" s="42"/>
      <c r="T462" s="42"/>
      <c r="U462" s="42"/>
      <c r="V462" s="42"/>
      <c r="W462" s="42"/>
      <c r="X462" s="42"/>
      <c r="Y462" s="25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5:51">
      <c r="E463" s="38"/>
      <c r="F463" s="4"/>
      <c r="H463" s="25"/>
      <c r="I463" s="25"/>
      <c r="M463" s="42"/>
      <c r="N463" s="9"/>
      <c r="O463" s="9"/>
      <c r="P463" s="9"/>
      <c r="Q463" s="8"/>
      <c r="R463" s="8"/>
      <c r="S463" s="42"/>
      <c r="T463" s="42"/>
      <c r="U463" s="42"/>
      <c r="V463" s="42"/>
      <c r="W463" s="42"/>
      <c r="X463" s="42"/>
      <c r="Y463" s="25"/>
    </row>
    <row r="464" spans="5:51">
      <c r="F464" s="4"/>
      <c r="H464" s="25"/>
      <c r="I464" s="25"/>
      <c r="M464" s="42"/>
      <c r="N464" s="9"/>
      <c r="O464" s="9"/>
      <c r="P464" s="9"/>
      <c r="Q464" s="8"/>
      <c r="R464" s="8"/>
      <c r="S464" s="42"/>
      <c r="T464" s="42"/>
      <c r="U464" s="42"/>
      <c r="V464" s="42"/>
      <c r="W464" s="42"/>
      <c r="X464" s="42"/>
      <c r="Y464" s="25"/>
    </row>
    <row r="465" spans="5:51">
      <c r="E465" s="34"/>
      <c r="F465" s="4"/>
      <c r="H465" s="25"/>
      <c r="I465" s="25"/>
      <c r="M465" s="42"/>
      <c r="N465" s="9"/>
      <c r="O465" s="9"/>
      <c r="P465" s="9"/>
      <c r="Q465" s="8"/>
      <c r="R465" s="8"/>
      <c r="S465" s="42"/>
      <c r="T465" s="42"/>
      <c r="U465" s="42"/>
      <c r="V465" s="42"/>
      <c r="W465" s="42"/>
      <c r="X465" s="42"/>
      <c r="Y465" s="25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5:51">
      <c r="E466" s="34"/>
      <c r="F466" s="4"/>
      <c r="H466" s="25"/>
      <c r="I466" s="25"/>
      <c r="M466" s="42"/>
      <c r="N466" s="9"/>
      <c r="O466" s="9"/>
      <c r="P466" s="9"/>
      <c r="Q466" s="8"/>
      <c r="R466" s="8"/>
      <c r="S466" s="42"/>
      <c r="T466" s="42"/>
      <c r="U466" s="42"/>
      <c r="V466" s="42"/>
      <c r="W466" s="42"/>
      <c r="X466" s="42"/>
      <c r="Y466" s="25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5:51">
      <c r="E467" s="38"/>
      <c r="F467" s="4"/>
      <c r="H467" s="25"/>
      <c r="I467" s="25"/>
      <c r="M467" s="42"/>
      <c r="N467" s="9"/>
      <c r="O467" s="9"/>
      <c r="P467" s="9"/>
      <c r="Q467" s="8"/>
      <c r="R467" s="8"/>
      <c r="S467" s="42"/>
      <c r="T467" s="42"/>
      <c r="U467" s="42"/>
      <c r="V467" s="42"/>
      <c r="W467" s="42"/>
      <c r="X467" s="42"/>
      <c r="Y467" s="25"/>
    </row>
    <row r="468" spans="5:51">
      <c r="E468" s="38"/>
      <c r="F468" s="4"/>
      <c r="H468" s="25"/>
      <c r="I468" s="25"/>
      <c r="M468" s="42"/>
      <c r="N468" s="9"/>
      <c r="O468" s="9"/>
      <c r="P468" s="9"/>
      <c r="Q468" s="8"/>
      <c r="R468" s="8"/>
      <c r="S468" s="42"/>
      <c r="T468" s="42"/>
      <c r="U468" s="42"/>
      <c r="V468" s="42"/>
      <c r="W468" s="42"/>
      <c r="X468" s="42"/>
      <c r="Y468" s="25"/>
    </row>
    <row r="469" spans="5:51">
      <c r="E469" s="34"/>
      <c r="F469" s="4"/>
      <c r="H469" s="25"/>
      <c r="I469" s="25"/>
      <c r="M469" s="42"/>
      <c r="N469" s="9"/>
      <c r="O469" s="9"/>
      <c r="P469" s="9"/>
      <c r="Q469" s="8"/>
      <c r="R469" s="8"/>
      <c r="S469" s="42"/>
      <c r="T469" s="42"/>
      <c r="U469" s="42"/>
      <c r="V469" s="42"/>
      <c r="W469" s="42"/>
      <c r="X469" s="42"/>
      <c r="Y469" s="25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5:51">
      <c r="E470" s="38"/>
      <c r="F470" s="4"/>
      <c r="H470" s="25"/>
      <c r="I470" s="25"/>
      <c r="M470" s="42"/>
      <c r="N470" s="9"/>
      <c r="O470" s="9"/>
      <c r="P470" s="9"/>
      <c r="Q470" s="8"/>
      <c r="R470" s="8"/>
      <c r="S470" s="42"/>
      <c r="T470" s="42"/>
      <c r="U470" s="42"/>
      <c r="V470" s="42"/>
      <c r="W470" s="42"/>
      <c r="X470" s="42"/>
      <c r="Y470" s="25"/>
    </row>
    <row r="471" spans="5:51">
      <c r="E471" s="34"/>
      <c r="F471" s="4"/>
      <c r="H471" s="25"/>
      <c r="I471" s="25"/>
      <c r="M471" s="42"/>
      <c r="N471" s="9"/>
      <c r="O471" s="9"/>
      <c r="P471" s="9"/>
      <c r="Q471" s="8"/>
      <c r="R471" s="8"/>
      <c r="S471" s="42"/>
      <c r="T471" s="42"/>
      <c r="U471" s="42"/>
      <c r="V471" s="42"/>
      <c r="W471" s="42"/>
      <c r="X471" s="42"/>
      <c r="Y471" s="25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5:51">
      <c r="E472" s="34"/>
      <c r="F472" s="4"/>
      <c r="H472" s="25"/>
      <c r="I472" s="25"/>
      <c r="M472" s="42"/>
      <c r="N472" s="9"/>
      <c r="O472" s="9"/>
      <c r="P472" s="9"/>
      <c r="Q472" s="8"/>
      <c r="R472" s="8"/>
      <c r="S472" s="42"/>
      <c r="T472" s="42"/>
      <c r="U472" s="42"/>
      <c r="V472" s="42"/>
      <c r="W472" s="42"/>
      <c r="X472" s="42"/>
      <c r="Y472" s="25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5:51">
      <c r="E473" s="34"/>
      <c r="F473" s="4"/>
      <c r="H473" s="25"/>
      <c r="I473" s="25"/>
      <c r="M473" s="42"/>
      <c r="N473" s="9"/>
      <c r="O473" s="9"/>
      <c r="P473" s="9"/>
      <c r="Q473" s="8"/>
      <c r="R473" s="8"/>
      <c r="S473" s="42"/>
      <c r="T473" s="42"/>
      <c r="U473" s="42"/>
      <c r="V473" s="42"/>
      <c r="W473" s="42"/>
      <c r="X473" s="42"/>
      <c r="Y473" s="25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5:51">
      <c r="E474" s="34"/>
      <c r="F474" s="4"/>
      <c r="H474" s="25"/>
      <c r="I474" s="25"/>
      <c r="M474" s="42"/>
      <c r="N474" s="9"/>
      <c r="O474" s="9"/>
      <c r="P474" s="9"/>
      <c r="Q474" s="8"/>
      <c r="R474" s="8"/>
      <c r="S474" s="42"/>
      <c r="T474" s="42"/>
      <c r="U474" s="42"/>
      <c r="V474" s="42"/>
      <c r="W474" s="42"/>
      <c r="X474" s="42"/>
      <c r="Y474" s="25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5:51">
      <c r="E475" s="34"/>
      <c r="F475" s="4"/>
      <c r="H475" s="25"/>
      <c r="I475" s="25"/>
      <c r="M475" s="42"/>
      <c r="N475" s="9"/>
      <c r="O475" s="9"/>
      <c r="P475" s="9"/>
      <c r="Q475" s="8"/>
      <c r="R475" s="8"/>
      <c r="S475" s="42"/>
      <c r="T475" s="42"/>
      <c r="U475" s="42"/>
      <c r="V475" s="42"/>
      <c r="W475" s="42"/>
      <c r="X475" s="42"/>
      <c r="Y475" s="25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5:51">
      <c r="E476" s="34"/>
      <c r="F476" s="4"/>
      <c r="H476" s="25"/>
      <c r="I476" s="25"/>
      <c r="M476" s="42"/>
      <c r="N476" s="9"/>
      <c r="O476" s="9"/>
      <c r="P476" s="9"/>
      <c r="Q476" s="8"/>
      <c r="R476" s="8"/>
      <c r="S476" s="42"/>
      <c r="T476" s="42"/>
      <c r="U476" s="42"/>
      <c r="V476" s="42"/>
      <c r="W476" s="42"/>
      <c r="X476" s="42"/>
      <c r="Y476" s="25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5:51">
      <c r="E477" s="34"/>
      <c r="F477" s="4"/>
      <c r="H477" s="25"/>
      <c r="I477" s="25"/>
      <c r="M477" s="42"/>
      <c r="N477" s="9"/>
      <c r="O477" s="9"/>
      <c r="P477" s="9"/>
      <c r="Q477" s="8"/>
      <c r="R477" s="8"/>
      <c r="S477" s="42"/>
      <c r="T477" s="42"/>
      <c r="U477" s="42"/>
      <c r="V477" s="42"/>
      <c r="W477" s="42"/>
      <c r="X477" s="42"/>
      <c r="Y477" s="25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5:51">
      <c r="E478" s="34"/>
      <c r="F478" s="4"/>
      <c r="H478" s="25"/>
      <c r="I478" s="25"/>
      <c r="M478" s="42"/>
      <c r="N478" s="9"/>
      <c r="O478" s="9"/>
      <c r="P478" s="9"/>
      <c r="Q478" s="8"/>
      <c r="R478" s="8"/>
      <c r="S478" s="42"/>
      <c r="T478" s="42"/>
      <c r="U478" s="42"/>
      <c r="V478" s="42"/>
      <c r="W478" s="42"/>
      <c r="X478" s="42"/>
      <c r="Y478" s="25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5:51">
      <c r="F479" s="4"/>
      <c r="H479" s="25"/>
      <c r="I479" s="25"/>
      <c r="M479" s="42"/>
      <c r="N479" s="9"/>
      <c r="O479" s="9"/>
      <c r="P479" s="9"/>
      <c r="Q479" s="8"/>
      <c r="R479" s="8"/>
      <c r="S479" s="42"/>
      <c r="T479" s="42"/>
      <c r="U479" s="42"/>
      <c r="V479" s="42"/>
      <c r="W479" s="42"/>
      <c r="X479" s="42"/>
      <c r="Y479" s="25"/>
    </row>
    <row r="480" spans="5:51">
      <c r="E480" s="38"/>
      <c r="F480" s="4"/>
      <c r="H480" s="25"/>
      <c r="I480" s="25"/>
      <c r="M480" s="42"/>
      <c r="N480" s="9"/>
      <c r="O480" s="9"/>
      <c r="P480" s="9"/>
      <c r="Q480" s="8"/>
      <c r="R480" s="8"/>
      <c r="S480" s="42"/>
      <c r="T480" s="42"/>
      <c r="U480" s="42"/>
      <c r="V480" s="42"/>
      <c r="W480" s="42"/>
      <c r="X480" s="42"/>
      <c r="Y480" s="25"/>
    </row>
    <row r="481" spans="5:51">
      <c r="E481" s="34"/>
      <c r="F481" s="4"/>
      <c r="H481" s="25"/>
      <c r="I481" s="25"/>
      <c r="M481" s="42"/>
      <c r="N481" s="9"/>
      <c r="O481" s="9"/>
      <c r="P481" s="9"/>
      <c r="Q481" s="8"/>
      <c r="R481" s="8"/>
      <c r="S481" s="42"/>
      <c r="T481" s="42"/>
      <c r="U481" s="42"/>
      <c r="V481" s="42"/>
      <c r="W481" s="42"/>
      <c r="X481" s="42"/>
      <c r="Y481" s="25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5:51">
      <c r="E482" s="34"/>
      <c r="F482" s="4"/>
      <c r="H482" s="25"/>
      <c r="I482" s="25"/>
      <c r="M482" s="42"/>
      <c r="N482" s="9"/>
      <c r="O482" s="9"/>
      <c r="P482" s="9"/>
      <c r="Q482" s="8"/>
      <c r="R482" s="8"/>
      <c r="S482" s="42"/>
      <c r="T482" s="42"/>
      <c r="U482" s="42"/>
      <c r="V482" s="42"/>
      <c r="W482" s="42"/>
      <c r="X482" s="42"/>
      <c r="Y482" s="25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5:51">
      <c r="E483" s="34"/>
      <c r="F483" s="4"/>
      <c r="H483" s="25"/>
      <c r="I483" s="25"/>
      <c r="M483" s="42"/>
      <c r="N483" s="9"/>
      <c r="O483" s="9"/>
      <c r="P483" s="9"/>
      <c r="Q483" s="8"/>
      <c r="R483" s="8"/>
      <c r="S483" s="42"/>
      <c r="T483" s="42"/>
      <c r="U483" s="42"/>
      <c r="V483" s="42"/>
      <c r="W483" s="42"/>
      <c r="X483" s="42"/>
      <c r="Y483" s="25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5:51">
      <c r="E484" s="34"/>
      <c r="F484" s="4"/>
      <c r="H484" s="25"/>
      <c r="I484" s="25"/>
      <c r="M484" s="42"/>
      <c r="N484" s="9"/>
      <c r="O484" s="9"/>
      <c r="P484" s="9"/>
      <c r="Q484" s="8"/>
      <c r="R484" s="8"/>
      <c r="S484" s="42"/>
      <c r="T484" s="42"/>
      <c r="U484" s="42"/>
      <c r="V484" s="42"/>
      <c r="W484" s="42"/>
      <c r="X484" s="42"/>
      <c r="Y484" s="25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5:51">
      <c r="F485" s="4"/>
      <c r="H485" s="25"/>
      <c r="I485" s="25"/>
      <c r="M485" s="42"/>
      <c r="N485" s="9"/>
      <c r="O485" s="9"/>
      <c r="P485" s="9"/>
      <c r="Q485" s="8"/>
      <c r="R485" s="8"/>
      <c r="S485" s="42"/>
      <c r="T485" s="42"/>
      <c r="U485" s="42"/>
      <c r="V485" s="42"/>
      <c r="W485" s="42"/>
      <c r="X485" s="42"/>
      <c r="Y485" s="25"/>
    </row>
    <row r="486" spans="5:51">
      <c r="F486" s="4"/>
      <c r="H486" s="25"/>
      <c r="I486" s="25"/>
      <c r="M486" s="42"/>
      <c r="N486" s="9"/>
      <c r="O486" s="9"/>
      <c r="P486" s="9"/>
      <c r="Q486" s="8"/>
      <c r="R486" s="8"/>
      <c r="S486" s="42"/>
      <c r="T486" s="42"/>
      <c r="U486" s="42"/>
      <c r="V486" s="42"/>
      <c r="W486" s="42"/>
      <c r="X486" s="42"/>
      <c r="Y486" s="25"/>
    </row>
    <row r="487" spans="5:51">
      <c r="E487" s="34"/>
      <c r="F487" s="4"/>
      <c r="H487" s="25"/>
      <c r="I487" s="25"/>
      <c r="M487" s="42"/>
      <c r="N487" s="9"/>
      <c r="O487" s="9"/>
      <c r="P487" s="9"/>
      <c r="Q487" s="8"/>
      <c r="R487" s="8"/>
      <c r="S487" s="42"/>
      <c r="T487" s="42"/>
      <c r="U487" s="42"/>
      <c r="V487" s="42"/>
      <c r="W487" s="42"/>
      <c r="X487" s="42"/>
      <c r="Y487" s="25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5:51">
      <c r="E488" s="34"/>
      <c r="F488" s="4"/>
      <c r="H488" s="25"/>
      <c r="I488" s="25"/>
      <c r="M488" s="42"/>
      <c r="N488" s="9"/>
      <c r="O488" s="9"/>
      <c r="P488" s="9"/>
      <c r="Q488" s="8"/>
      <c r="R488" s="8"/>
      <c r="S488" s="42"/>
      <c r="T488" s="42"/>
      <c r="U488" s="42"/>
      <c r="V488" s="42"/>
      <c r="W488" s="42"/>
      <c r="X488" s="42"/>
      <c r="Y488" s="25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5:51">
      <c r="E489" s="34"/>
      <c r="F489" s="4"/>
      <c r="H489" s="25"/>
      <c r="I489" s="25"/>
      <c r="M489" s="42"/>
      <c r="N489" s="9"/>
      <c r="O489" s="9"/>
      <c r="P489" s="9"/>
      <c r="Q489" s="8"/>
      <c r="R489" s="8"/>
      <c r="S489" s="42"/>
      <c r="T489" s="42"/>
      <c r="U489" s="42"/>
      <c r="V489" s="42"/>
      <c r="W489" s="42"/>
      <c r="X489" s="42"/>
      <c r="Y489" s="25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5:51">
      <c r="E490" s="38"/>
      <c r="F490" s="4"/>
      <c r="H490" s="25"/>
      <c r="I490" s="25"/>
      <c r="M490" s="42"/>
      <c r="N490" s="9"/>
      <c r="O490" s="9"/>
      <c r="P490" s="9"/>
      <c r="Q490" s="8"/>
      <c r="R490" s="8"/>
      <c r="S490" s="42"/>
      <c r="T490" s="42"/>
      <c r="U490" s="42"/>
      <c r="V490" s="42"/>
      <c r="W490" s="42"/>
      <c r="X490" s="42"/>
      <c r="Y490" s="25"/>
    </row>
    <row r="491" spans="5:51">
      <c r="F491" s="4"/>
      <c r="H491" s="25"/>
      <c r="I491" s="25"/>
      <c r="M491" s="42"/>
      <c r="N491" s="9"/>
      <c r="O491" s="9"/>
      <c r="P491" s="9"/>
      <c r="Q491" s="8"/>
      <c r="R491" s="8"/>
      <c r="S491" s="42"/>
      <c r="T491" s="42"/>
      <c r="U491" s="42"/>
      <c r="V491" s="42"/>
      <c r="W491" s="42"/>
      <c r="X491" s="42"/>
      <c r="Y491" s="25"/>
    </row>
    <row r="492" spans="5:51">
      <c r="E492" s="34"/>
      <c r="F492" s="4"/>
      <c r="H492" s="25"/>
      <c r="I492" s="25"/>
      <c r="M492" s="42"/>
      <c r="N492" s="9"/>
      <c r="O492" s="9"/>
      <c r="P492" s="9"/>
      <c r="Q492" s="8"/>
      <c r="R492" s="8"/>
      <c r="S492" s="42"/>
      <c r="T492" s="42"/>
      <c r="U492" s="42"/>
      <c r="V492" s="42"/>
      <c r="W492" s="42"/>
      <c r="X492" s="42"/>
      <c r="Y492" s="25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5:51">
      <c r="E493" s="38"/>
      <c r="F493" s="4"/>
      <c r="H493" s="25"/>
      <c r="I493" s="25"/>
      <c r="M493" s="42"/>
      <c r="N493" s="9"/>
      <c r="O493" s="9"/>
      <c r="P493" s="9"/>
      <c r="Q493" s="8"/>
      <c r="R493" s="8"/>
      <c r="S493" s="42"/>
      <c r="T493" s="42"/>
      <c r="U493" s="42"/>
      <c r="V493" s="42"/>
      <c r="W493" s="42"/>
      <c r="X493" s="42"/>
      <c r="Y493" s="25"/>
    </row>
    <row r="494" spans="5:51">
      <c r="E494" s="34"/>
      <c r="F494" s="4"/>
      <c r="H494" s="25"/>
      <c r="I494" s="25"/>
      <c r="M494" s="42"/>
      <c r="N494" s="9"/>
      <c r="O494" s="9"/>
      <c r="P494" s="9"/>
      <c r="Q494" s="8"/>
      <c r="R494" s="8"/>
      <c r="S494" s="42"/>
      <c r="T494" s="42"/>
      <c r="U494" s="42"/>
      <c r="V494" s="42"/>
      <c r="W494" s="42"/>
      <c r="X494" s="42"/>
      <c r="Y494" s="25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5:51">
      <c r="E495" s="34"/>
      <c r="F495" s="4"/>
      <c r="H495" s="25"/>
      <c r="I495" s="25"/>
      <c r="M495" s="42"/>
      <c r="N495" s="9"/>
      <c r="O495" s="9"/>
      <c r="P495" s="9"/>
      <c r="Q495" s="8"/>
      <c r="R495" s="8"/>
      <c r="S495" s="42"/>
      <c r="T495" s="42"/>
      <c r="U495" s="42"/>
      <c r="V495" s="42"/>
      <c r="W495" s="42"/>
      <c r="X495" s="42"/>
      <c r="Y495" s="25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5:51">
      <c r="E496" s="34"/>
      <c r="F496" s="4"/>
      <c r="H496" s="25"/>
      <c r="I496" s="25"/>
      <c r="M496" s="42"/>
      <c r="N496" s="9"/>
      <c r="O496" s="9"/>
      <c r="P496" s="9"/>
      <c r="Q496" s="8"/>
      <c r="R496" s="8"/>
      <c r="S496" s="42"/>
      <c r="T496" s="42"/>
      <c r="U496" s="42"/>
      <c r="V496" s="42"/>
      <c r="W496" s="42"/>
      <c r="X496" s="42"/>
      <c r="Y496" s="25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5:51">
      <c r="E497" s="34"/>
      <c r="F497" s="4"/>
      <c r="H497" s="25"/>
      <c r="I497" s="25"/>
      <c r="M497" s="42"/>
      <c r="N497" s="9"/>
      <c r="O497" s="9"/>
      <c r="P497" s="9"/>
      <c r="Q497" s="8"/>
      <c r="R497" s="8"/>
      <c r="S497" s="42"/>
      <c r="T497" s="42"/>
      <c r="U497" s="42"/>
      <c r="V497" s="42"/>
      <c r="W497" s="42"/>
      <c r="X497" s="42"/>
      <c r="Y497" s="25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5:51">
      <c r="E498" s="34"/>
      <c r="F498" s="4"/>
      <c r="H498" s="25"/>
      <c r="I498" s="25"/>
      <c r="M498" s="42"/>
      <c r="N498" s="9"/>
      <c r="O498" s="9"/>
      <c r="P498" s="9"/>
      <c r="Q498" s="8"/>
      <c r="R498" s="8"/>
      <c r="S498" s="42"/>
      <c r="T498" s="42"/>
      <c r="U498" s="42"/>
      <c r="V498" s="42"/>
      <c r="W498" s="42"/>
      <c r="X498" s="42"/>
      <c r="Y498" s="25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5:51">
      <c r="E499" s="34"/>
      <c r="F499" s="4"/>
      <c r="H499" s="25"/>
      <c r="I499" s="25"/>
      <c r="M499" s="42"/>
      <c r="N499" s="9"/>
      <c r="O499" s="9"/>
      <c r="P499" s="9"/>
      <c r="Q499" s="8"/>
      <c r="R499" s="8"/>
      <c r="S499" s="42"/>
      <c r="T499" s="42"/>
      <c r="U499" s="42"/>
      <c r="V499" s="42"/>
      <c r="W499" s="42"/>
      <c r="X499" s="42"/>
      <c r="Y499" s="25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5:51">
      <c r="E500" s="38"/>
      <c r="F500" s="4"/>
      <c r="H500" s="25"/>
      <c r="I500" s="25"/>
      <c r="M500" s="42"/>
      <c r="N500" s="9"/>
      <c r="O500" s="9"/>
      <c r="P500" s="9"/>
      <c r="Q500" s="8"/>
      <c r="R500" s="8"/>
      <c r="S500" s="42"/>
      <c r="T500" s="42"/>
      <c r="U500" s="42"/>
      <c r="V500" s="42"/>
      <c r="W500" s="42"/>
      <c r="X500" s="42"/>
      <c r="Y500" s="25"/>
    </row>
    <row r="501" spans="5:51">
      <c r="E501" s="34"/>
      <c r="F501" s="4"/>
      <c r="H501" s="25"/>
      <c r="I501" s="25"/>
      <c r="M501" s="42"/>
      <c r="N501" s="9"/>
      <c r="O501" s="9"/>
      <c r="P501" s="9"/>
      <c r="Q501" s="8"/>
      <c r="R501" s="8"/>
      <c r="S501" s="42"/>
      <c r="T501" s="42"/>
      <c r="U501" s="42"/>
      <c r="V501" s="42"/>
      <c r="W501" s="42"/>
      <c r="X501" s="42"/>
      <c r="Y501" s="25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5:51">
      <c r="E502" s="34"/>
      <c r="F502" s="4"/>
      <c r="H502" s="25"/>
      <c r="I502" s="25"/>
      <c r="M502" s="42"/>
      <c r="N502" s="9"/>
      <c r="O502" s="9"/>
      <c r="P502" s="9"/>
      <c r="Q502" s="8"/>
      <c r="R502" s="8"/>
      <c r="S502" s="42"/>
      <c r="T502" s="42"/>
      <c r="U502" s="42"/>
      <c r="V502" s="42"/>
      <c r="W502" s="42"/>
      <c r="X502" s="42"/>
      <c r="Y502" s="25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5:51">
      <c r="E503" s="34"/>
      <c r="F503" s="4"/>
      <c r="H503" s="25"/>
      <c r="I503" s="25"/>
      <c r="M503" s="42"/>
      <c r="N503" s="9"/>
      <c r="O503" s="9"/>
      <c r="P503" s="9"/>
      <c r="Q503" s="8"/>
      <c r="R503" s="8"/>
      <c r="S503" s="42"/>
      <c r="T503" s="42"/>
      <c r="U503" s="42"/>
      <c r="V503" s="42"/>
      <c r="W503" s="42"/>
      <c r="X503" s="42"/>
      <c r="Y503" s="25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5:51">
      <c r="E504" s="38"/>
      <c r="F504" s="4"/>
      <c r="H504" s="25"/>
      <c r="I504" s="25"/>
      <c r="M504" s="42"/>
      <c r="N504" s="9"/>
      <c r="O504" s="9"/>
      <c r="P504" s="9"/>
      <c r="Q504" s="8"/>
      <c r="R504" s="8"/>
      <c r="S504" s="42"/>
      <c r="T504" s="42"/>
      <c r="U504" s="42"/>
      <c r="V504" s="42"/>
      <c r="W504" s="42"/>
      <c r="X504" s="42"/>
      <c r="Y504" s="25"/>
    </row>
    <row r="505" spans="5:51">
      <c r="E505" s="34"/>
      <c r="F505" s="4"/>
      <c r="H505" s="25"/>
      <c r="I505" s="25"/>
      <c r="M505" s="42"/>
      <c r="N505" s="9"/>
      <c r="O505" s="9"/>
      <c r="P505" s="9"/>
      <c r="Q505" s="8"/>
      <c r="R505" s="8"/>
      <c r="S505" s="42"/>
      <c r="T505" s="42"/>
      <c r="U505" s="42"/>
      <c r="V505" s="42"/>
      <c r="W505" s="42"/>
      <c r="X505" s="42"/>
      <c r="Y505" s="25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5:51">
      <c r="E506" s="34"/>
      <c r="F506" s="4"/>
      <c r="H506" s="25"/>
      <c r="I506" s="25"/>
      <c r="M506" s="42"/>
      <c r="N506" s="9"/>
      <c r="O506" s="9"/>
      <c r="P506" s="9"/>
      <c r="Q506" s="8"/>
      <c r="R506" s="8"/>
      <c r="S506" s="42"/>
      <c r="T506" s="42"/>
      <c r="U506" s="42"/>
      <c r="V506" s="42"/>
      <c r="W506" s="42"/>
      <c r="X506" s="42"/>
      <c r="Y506" s="25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5:51">
      <c r="E507" s="34"/>
      <c r="F507" s="4"/>
      <c r="H507" s="25"/>
      <c r="I507" s="25"/>
      <c r="M507" s="42"/>
      <c r="N507" s="9"/>
      <c r="O507" s="9"/>
      <c r="P507" s="9"/>
      <c r="Q507" s="8"/>
      <c r="R507" s="8"/>
      <c r="S507" s="42"/>
      <c r="T507" s="42"/>
      <c r="U507" s="42"/>
      <c r="V507" s="42"/>
      <c r="W507" s="42"/>
      <c r="X507" s="42"/>
      <c r="Y507" s="25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5:51">
      <c r="E508" s="34"/>
      <c r="F508" s="4"/>
      <c r="H508" s="25"/>
      <c r="I508" s="25"/>
      <c r="M508" s="42"/>
      <c r="N508" s="9"/>
      <c r="O508" s="9"/>
      <c r="P508" s="9"/>
      <c r="Q508" s="8"/>
      <c r="R508" s="8"/>
      <c r="S508" s="42"/>
      <c r="T508" s="42"/>
      <c r="U508" s="42"/>
      <c r="V508" s="42"/>
      <c r="W508" s="42"/>
      <c r="X508" s="42"/>
      <c r="Y508" s="25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5:51">
      <c r="E509" s="38"/>
      <c r="F509" s="4"/>
      <c r="H509" s="25"/>
      <c r="I509" s="25"/>
      <c r="M509" s="42"/>
      <c r="N509" s="9"/>
      <c r="O509" s="9"/>
      <c r="P509" s="9"/>
      <c r="Q509" s="8"/>
      <c r="R509" s="8"/>
      <c r="S509" s="42"/>
      <c r="T509" s="42"/>
      <c r="U509" s="42"/>
      <c r="V509" s="42"/>
      <c r="W509" s="42"/>
      <c r="X509" s="42"/>
      <c r="Y509" s="25"/>
    </row>
    <row r="510" spans="5:51">
      <c r="E510" s="34"/>
      <c r="F510" s="4"/>
      <c r="H510" s="25"/>
      <c r="I510" s="25"/>
      <c r="M510" s="42"/>
      <c r="N510" s="9"/>
      <c r="O510" s="9"/>
      <c r="P510" s="9"/>
      <c r="Q510" s="8"/>
      <c r="R510" s="8"/>
      <c r="S510" s="42"/>
      <c r="T510" s="42"/>
      <c r="U510" s="42"/>
      <c r="V510" s="42"/>
      <c r="W510" s="42"/>
      <c r="X510" s="42"/>
      <c r="Y510" s="25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5:51">
      <c r="E511" s="34"/>
      <c r="F511" s="4"/>
      <c r="H511" s="25"/>
      <c r="I511" s="25"/>
      <c r="M511" s="42"/>
      <c r="N511" s="9"/>
      <c r="O511" s="9"/>
      <c r="P511" s="9"/>
      <c r="Q511" s="8"/>
      <c r="R511" s="8"/>
      <c r="S511" s="42"/>
      <c r="T511" s="42"/>
      <c r="U511" s="42"/>
      <c r="V511" s="42"/>
      <c r="W511" s="42"/>
      <c r="X511" s="42"/>
      <c r="Y511" s="25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5:51">
      <c r="E512" s="34"/>
      <c r="F512" s="4"/>
      <c r="H512" s="25"/>
      <c r="I512" s="25"/>
      <c r="M512" s="42"/>
      <c r="N512" s="9"/>
      <c r="O512" s="9"/>
      <c r="P512" s="9"/>
      <c r="Q512" s="8"/>
      <c r="R512" s="8"/>
      <c r="S512" s="42"/>
      <c r="T512" s="42"/>
      <c r="U512" s="42"/>
      <c r="V512" s="42"/>
      <c r="W512" s="42"/>
      <c r="X512" s="42"/>
      <c r="Y512" s="25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5:51">
      <c r="E513" s="38"/>
      <c r="F513" s="4"/>
      <c r="H513" s="25"/>
      <c r="I513" s="25"/>
      <c r="M513" s="42"/>
      <c r="N513" s="9"/>
      <c r="O513" s="9"/>
      <c r="P513" s="9"/>
      <c r="Q513" s="8"/>
      <c r="R513" s="8"/>
      <c r="S513" s="42"/>
      <c r="T513" s="42"/>
      <c r="U513" s="42"/>
      <c r="V513" s="42"/>
      <c r="W513" s="42"/>
      <c r="X513" s="42"/>
      <c r="Y513" s="25"/>
    </row>
    <row r="514" spans="5:51">
      <c r="F514" s="4"/>
      <c r="H514" s="25"/>
      <c r="I514" s="25"/>
      <c r="M514" s="42"/>
      <c r="N514" s="9"/>
      <c r="O514" s="9"/>
      <c r="P514" s="9"/>
      <c r="Q514" s="8"/>
      <c r="R514" s="8"/>
      <c r="S514" s="42"/>
      <c r="T514" s="42"/>
      <c r="U514" s="42"/>
      <c r="V514" s="42"/>
      <c r="W514" s="42"/>
      <c r="X514" s="42"/>
      <c r="Y514" s="25"/>
    </row>
    <row r="515" spans="5:51">
      <c r="E515" s="38"/>
      <c r="F515" s="4"/>
      <c r="H515" s="25"/>
      <c r="I515" s="25"/>
      <c r="M515" s="42"/>
      <c r="N515" s="9"/>
      <c r="O515" s="9"/>
      <c r="P515" s="9"/>
      <c r="Q515" s="8"/>
      <c r="R515" s="8"/>
      <c r="S515" s="42"/>
      <c r="T515" s="42"/>
      <c r="U515" s="42"/>
      <c r="V515" s="42"/>
      <c r="W515" s="42"/>
      <c r="X515" s="42"/>
      <c r="Y515" s="25"/>
    </row>
    <row r="516" spans="5:51">
      <c r="E516" s="34"/>
      <c r="F516" s="4"/>
      <c r="H516" s="25"/>
      <c r="I516" s="25"/>
      <c r="M516" s="42"/>
      <c r="N516" s="9"/>
      <c r="O516" s="9"/>
      <c r="P516" s="9"/>
      <c r="Q516" s="8"/>
      <c r="R516" s="8"/>
      <c r="S516" s="42"/>
      <c r="T516" s="42"/>
      <c r="U516" s="42"/>
      <c r="V516" s="42"/>
      <c r="W516" s="42"/>
      <c r="X516" s="42"/>
      <c r="Y516" s="25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5:51">
      <c r="E517" s="34"/>
      <c r="F517" s="4"/>
      <c r="H517" s="25"/>
      <c r="I517" s="25"/>
      <c r="M517" s="42"/>
      <c r="N517" s="9"/>
      <c r="O517" s="9"/>
      <c r="P517" s="9"/>
      <c r="Q517" s="8"/>
      <c r="R517" s="8"/>
      <c r="S517" s="42"/>
      <c r="T517" s="42"/>
      <c r="U517" s="42"/>
      <c r="V517" s="42"/>
      <c r="W517" s="42"/>
      <c r="X517" s="42"/>
      <c r="Y517" s="25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5:51">
      <c r="F518" s="4"/>
      <c r="H518" s="25"/>
      <c r="I518" s="25"/>
      <c r="M518" s="42"/>
      <c r="N518" s="9"/>
      <c r="O518" s="9"/>
      <c r="P518" s="9"/>
      <c r="Q518" s="8"/>
      <c r="R518" s="8"/>
      <c r="S518" s="42"/>
      <c r="T518" s="42"/>
      <c r="U518" s="42"/>
      <c r="V518" s="42"/>
      <c r="W518" s="42"/>
      <c r="X518" s="42"/>
      <c r="Y518" s="25"/>
    </row>
    <row r="519" spans="5:51">
      <c r="E519" s="34"/>
      <c r="F519" s="4"/>
      <c r="H519" s="25"/>
      <c r="I519" s="25"/>
      <c r="M519" s="42"/>
      <c r="N519" s="9"/>
      <c r="O519" s="9"/>
      <c r="P519" s="9"/>
      <c r="Q519" s="8"/>
      <c r="R519" s="8"/>
      <c r="S519" s="42"/>
      <c r="T519" s="42"/>
      <c r="U519" s="42"/>
      <c r="V519" s="42"/>
      <c r="W519" s="42"/>
      <c r="X519" s="42"/>
      <c r="Y519" s="25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5:51">
      <c r="E520" s="34"/>
      <c r="F520" s="4"/>
      <c r="H520" s="25"/>
      <c r="I520" s="25"/>
      <c r="M520" s="42"/>
      <c r="N520" s="9"/>
      <c r="O520" s="9"/>
      <c r="P520" s="9"/>
      <c r="Q520" s="8"/>
      <c r="R520" s="8"/>
      <c r="S520" s="42"/>
      <c r="T520" s="42"/>
      <c r="U520" s="42"/>
      <c r="V520" s="42"/>
      <c r="W520" s="42"/>
      <c r="X520" s="42"/>
      <c r="Y520" s="25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5:51">
      <c r="E521" s="34"/>
      <c r="F521" s="4"/>
      <c r="H521" s="25"/>
      <c r="I521" s="25"/>
      <c r="M521" s="42"/>
      <c r="N521" s="9"/>
      <c r="O521" s="9"/>
      <c r="P521" s="9"/>
      <c r="Q521" s="8"/>
      <c r="R521" s="8"/>
      <c r="S521" s="42"/>
      <c r="T521" s="42"/>
      <c r="U521" s="42"/>
      <c r="V521" s="42"/>
      <c r="W521" s="42"/>
      <c r="X521" s="42"/>
      <c r="Y521" s="25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5:51">
      <c r="E522" s="34"/>
      <c r="F522" s="4"/>
      <c r="H522" s="25"/>
      <c r="I522" s="25"/>
      <c r="M522" s="42"/>
      <c r="N522" s="9"/>
      <c r="O522" s="9"/>
      <c r="P522" s="9"/>
      <c r="Q522" s="8"/>
      <c r="R522" s="8"/>
      <c r="S522" s="42"/>
      <c r="T522" s="42"/>
      <c r="U522" s="42"/>
      <c r="V522" s="42"/>
      <c r="W522" s="42"/>
      <c r="X522" s="42"/>
      <c r="Y522" s="25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5:51">
      <c r="E523" s="38"/>
      <c r="F523" s="4"/>
      <c r="H523" s="25"/>
      <c r="I523" s="25"/>
      <c r="M523" s="42"/>
      <c r="N523" s="9"/>
      <c r="O523" s="9"/>
      <c r="P523" s="9"/>
      <c r="Q523" s="8"/>
      <c r="R523" s="8"/>
      <c r="S523" s="42"/>
      <c r="T523" s="42"/>
      <c r="U523" s="42"/>
      <c r="V523" s="42"/>
      <c r="W523" s="42"/>
      <c r="X523" s="42"/>
      <c r="Y523" s="25"/>
    </row>
    <row r="524" spans="5:51">
      <c r="F524" s="4"/>
      <c r="H524" s="25"/>
      <c r="I524" s="25"/>
      <c r="M524" s="42"/>
      <c r="N524" s="9"/>
      <c r="O524" s="9"/>
      <c r="P524" s="9"/>
      <c r="Q524" s="8"/>
      <c r="R524" s="8"/>
      <c r="S524" s="42"/>
      <c r="T524" s="42"/>
      <c r="U524" s="42"/>
      <c r="V524" s="42"/>
      <c r="W524" s="42"/>
      <c r="X524" s="42"/>
      <c r="Y524" s="25"/>
    </row>
    <row r="525" spans="5:51">
      <c r="E525" s="38"/>
      <c r="F525" s="4"/>
      <c r="H525" s="25"/>
      <c r="I525" s="25"/>
      <c r="M525" s="42"/>
      <c r="N525" s="9"/>
      <c r="O525" s="9"/>
      <c r="P525" s="9"/>
      <c r="Q525" s="8"/>
      <c r="R525" s="8"/>
      <c r="S525" s="42"/>
      <c r="T525" s="42"/>
      <c r="U525" s="42"/>
      <c r="V525" s="42"/>
      <c r="W525" s="42"/>
      <c r="X525" s="42"/>
      <c r="Y525" s="25"/>
    </row>
    <row r="526" spans="5:51">
      <c r="E526" s="34"/>
      <c r="F526" s="4"/>
      <c r="H526" s="25"/>
      <c r="I526" s="25"/>
      <c r="M526" s="42"/>
      <c r="N526" s="9"/>
      <c r="O526" s="9"/>
      <c r="P526" s="9"/>
      <c r="Q526" s="8"/>
      <c r="R526" s="8"/>
      <c r="S526" s="42"/>
      <c r="T526" s="42"/>
      <c r="U526" s="42"/>
      <c r="V526" s="42"/>
      <c r="W526" s="42"/>
      <c r="X526" s="42"/>
      <c r="Y526" s="25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5:51">
      <c r="E527" s="34"/>
      <c r="F527" s="4"/>
      <c r="H527" s="25"/>
      <c r="I527" s="25"/>
      <c r="M527" s="42"/>
      <c r="N527" s="9"/>
      <c r="O527" s="9"/>
      <c r="P527" s="9"/>
      <c r="Q527" s="8"/>
      <c r="R527" s="8"/>
      <c r="S527" s="42"/>
      <c r="T527" s="42"/>
      <c r="U527" s="42"/>
      <c r="V527" s="42"/>
      <c r="W527" s="42"/>
      <c r="X527" s="42"/>
      <c r="Y527" s="25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5:51">
      <c r="E528" s="34"/>
      <c r="F528" s="4"/>
      <c r="H528" s="25"/>
      <c r="I528" s="25"/>
      <c r="M528" s="42"/>
      <c r="N528" s="9"/>
      <c r="O528" s="9"/>
      <c r="P528" s="9"/>
      <c r="Q528" s="8"/>
      <c r="R528" s="8"/>
      <c r="S528" s="42"/>
      <c r="T528" s="42"/>
      <c r="U528" s="42"/>
      <c r="V528" s="42"/>
      <c r="W528" s="42"/>
      <c r="X528" s="42"/>
      <c r="Y528" s="25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5:51">
      <c r="E529" s="34"/>
      <c r="F529" s="4"/>
      <c r="H529" s="25"/>
      <c r="I529" s="25"/>
      <c r="M529" s="42"/>
      <c r="N529" s="9"/>
      <c r="O529" s="9"/>
      <c r="P529" s="9"/>
      <c r="Q529" s="8"/>
      <c r="R529" s="8"/>
      <c r="S529" s="42"/>
      <c r="T529" s="42"/>
      <c r="U529" s="42"/>
      <c r="V529" s="42"/>
      <c r="W529" s="42"/>
      <c r="X529" s="42"/>
      <c r="Y529" s="25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5:51">
      <c r="E530" s="38"/>
      <c r="F530" s="4"/>
      <c r="H530" s="25"/>
      <c r="I530" s="25"/>
      <c r="M530" s="42"/>
      <c r="N530" s="9"/>
      <c r="O530" s="9"/>
      <c r="P530" s="9"/>
      <c r="Q530" s="8"/>
      <c r="R530" s="8"/>
      <c r="S530" s="42"/>
      <c r="T530" s="42"/>
      <c r="U530" s="42"/>
      <c r="V530" s="42"/>
      <c r="W530" s="42"/>
      <c r="X530" s="42"/>
      <c r="Y530" s="25"/>
    </row>
    <row r="531" spans="5:51">
      <c r="E531" s="34"/>
      <c r="F531" s="4"/>
      <c r="H531" s="25"/>
      <c r="I531" s="25"/>
      <c r="M531" s="42"/>
      <c r="N531" s="9"/>
      <c r="O531" s="9"/>
      <c r="P531" s="9"/>
      <c r="Q531" s="8"/>
      <c r="R531" s="8"/>
      <c r="S531" s="42"/>
      <c r="T531" s="42"/>
      <c r="U531" s="42"/>
      <c r="V531" s="42"/>
      <c r="W531" s="42"/>
      <c r="X531" s="42"/>
      <c r="Y531" s="25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5:51">
      <c r="E532" s="34"/>
      <c r="F532" s="4"/>
      <c r="H532" s="25"/>
      <c r="I532" s="25"/>
      <c r="M532" s="42"/>
      <c r="N532" s="9"/>
      <c r="O532" s="9"/>
      <c r="P532" s="9"/>
      <c r="Q532" s="8"/>
      <c r="R532" s="8"/>
      <c r="S532" s="42"/>
      <c r="T532" s="42"/>
      <c r="U532" s="42"/>
      <c r="V532" s="42"/>
      <c r="W532" s="42"/>
      <c r="X532" s="42"/>
      <c r="Y532" s="25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5:51">
      <c r="E533" s="34"/>
      <c r="F533" s="4"/>
      <c r="H533" s="25"/>
      <c r="I533" s="25"/>
      <c r="M533" s="42"/>
      <c r="N533" s="9"/>
      <c r="O533" s="9"/>
      <c r="P533" s="9"/>
      <c r="Q533" s="8"/>
      <c r="R533" s="8"/>
      <c r="S533" s="42"/>
      <c r="T533" s="42"/>
      <c r="U533" s="42"/>
      <c r="V533" s="42"/>
      <c r="W533" s="42"/>
      <c r="X533" s="42"/>
      <c r="Y533" s="25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5:51">
      <c r="E534" s="38"/>
      <c r="F534" s="4"/>
      <c r="H534" s="25"/>
      <c r="I534" s="25"/>
      <c r="M534" s="42"/>
      <c r="N534" s="9"/>
      <c r="O534" s="9"/>
      <c r="P534" s="9"/>
      <c r="Q534" s="8"/>
      <c r="R534" s="8"/>
      <c r="S534" s="42"/>
      <c r="T534" s="42"/>
      <c r="U534" s="42"/>
      <c r="V534" s="42"/>
      <c r="W534" s="42"/>
      <c r="X534" s="42"/>
      <c r="Y534" s="25"/>
    </row>
    <row r="535" spans="5:51">
      <c r="E535" s="34"/>
      <c r="F535" s="4"/>
      <c r="H535" s="25"/>
      <c r="I535" s="25"/>
      <c r="M535" s="42"/>
      <c r="N535" s="9"/>
      <c r="O535" s="9"/>
      <c r="P535" s="9"/>
      <c r="Q535" s="8"/>
      <c r="R535" s="8"/>
      <c r="S535" s="42"/>
      <c r="T535" s="42"/>
      <c r="U535" s="42"/>
      <c r="V535" s="42"/>
      <c r="W535" s="42"/>
      <c r="X535" s="42"/>
      <c r="Y535" s="25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5:51">
      <c r="E536" s="38"/>
      <c r="F536" s="4"/>
      <c r="H536" s="25"/>
      <c r="I536" s="25"/>
      <c r="M536" s="42"/>
      <c r="N536" s="9"/>
      <c r="O536" s="9"/>
      <c r="P536" s="9"/>
      <c r="Q536" s="8"/>
      <c r="R536" s="8"/>
      <c r="S536" s="42"/>
      <c r="T536" s="42"/>
      <c r="U536" s="42"/>
      <c r="V536" s="42"/>
      <c r="W536" s="42"/>
      <c r="X536" s="42"/>
      <c r="Y536" s="25"/>
    </row>
    <row r="537" spans="5:51">
      <c r="F537" s="4"/>
      <c r="H537" s="25"/>
      <c r="I537" s="25"/>
      <c r="M537" s="42"/>
      <c r="N537" s="9"/>
      <c r="O537" s="9"/>
      <c r="P537" s="9"/>
      <c r="Q537" s="8"/>
      <c r="R537" s="8"/>
      <c r="S537" s="42"/>
      <c r="T537" s="42"/>
      <c r="U537" s="42"/>
      <c r="V537" s="42"/>
      <c r="W537" s="42"/>
      <c r="X537" s="42"/>
      <c r="Y537" s="25"/>
    </row>
    <row r="538" spans="5:51">
      <c r="E538" s="34"/>
      <c r="F538" s="4"/>
      <c r="H538" s="25"/>
      <c r="I538" s="25"/>
      <c r="M538" s="42"/>
      <c r="N538" s="9"/>
      <c r="O538" s="9"/>
      <c r="P538" s="9"/>
      <c r="Q538" s="8"/>
      <c r="R538" s="8"/>
      <c r="S538" s="42"/>
      <c r="T538" s="42"/>
      <c r="U538" s="42"/>
      <c r="V538" s="42"/>
      <c r="W538" s="42"/>
      <c r="X538" s="42"/>
      <c r="Y538" s="25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5:51">
      <c r="E539" s="34"/>
      <c r="F539" s="4"/>
      <c r="H539" s="25"/>
      <c r="I539" s="25"/>
      <c r="M539" s="42"/>
      <c r="N539" s="9"/>
      <c r="O539" s="9"/>
      <c r="P539" s="9"/>
      <c r="Q539" s="8"/>
      <c r="R539" s="8"/>
      <c r="S539" s="42"/>
      <c r="T539" s="42"/>
      <c r="U539" s="42"/>
      <c r="V539" s="42"/>
      <c r="W539" s="42"/>
      <c r="X539" s="42"/>
      <c r="Y539" s="25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5:51">
      <c r="F540" s="4"/>
      <c r="H540" s="25"/>
      <c r="I540" s="25"/>
      <c r="M540" s="42"/>
      <c r="N540" s="9"/>
      <c r="O540" s="9"/>
      <c r="P540" s="9"/>
      <c r="Q540" s="8"/>
      <c r="R540" s="8"/>
      <c r="S540" s="42"/>
      <c r="T540" s="42"/>
      <c r="U540" s="42"/>
      <c r="V540" s="42"/>
      <c r="W540" s="42"/>
      <c r="X540" s="42"/>
      <c r="Y540" s="25"/>
    </row>
    <row r="541" spans="5:51">
      <c r="E541" s="34"/>
      <c r="F541" s="4"/>
      <c r="H541" s="25"/>
      <c r="I541" s="25"/>
      <c r="M541" s="42"/>
      <c r="N541" s="9"/>
      <c r="O541" s="9"/>
      <c r="P541" s="9"/>
      <c r="Q541" s="8"/>
      <c r="R541" s="8"/>
      <c r="S541" s="42"/>
      <c r="T541" s="42"/>
      <c r="U541" s="42"/>
      <c r="V541" s="42"/>
      <c r="W541" s="42"/>
      <c r="X541" s="42"/>
      <c r="Y541" s="25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5:51">
      <c r="E542" s="34"/>
      <c r="F542" s="4"/>
      <c r="H542" s="25"/>
      <c r="I542" s="25"/>
      <c r="M542" s="42"/>
      <c r="N542" s="9"/>
      <c r="O542" s="9"/>
      <c r="P542" s="9"/>
      <c r="Q542" s="8"/>
      <c r="R542" s="8"/>
      <c r="S542" s="42"/>
      <c r="T542" s="42"/>
      <c r="U542" s="42"/>
      <c r="V542" s="42"/>
      <c r="W542" s="42"/>
      <c r="X542" s="42"/>
      <c r="Y542" s="25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5:51">
      <c r="E543" s="34"/>
      <c r="F543" s="4"/>
      <c r="H543" s="25"/>
      <c r="I543" s="25"/>
      <c r="M543" s="42"/>
      <c r="N543" s="9"/>
      <c r="O543" s="9"/>
      <c r="P543" s="9"/>
      <c r="Q543" s="8"/>
      <c r="R543" s="8"/>
      <c r="S543" s="42"/>
      <c r="T543" s="42"/>
      <c r="U543" s="42"/>
      <c r="V543" s="42"/>
      <c r="W543" s="42"/>
      <c r="X543" s="42"/>
      <c r="Y543" s="25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5:51">
      <c r="F544" s="4"/>
      <c r="H544" s="25"/>
      <c r="I544" s="25"/>
      <c r="M544" s="42"/>
      <c r="N544" s="9"/>
      <c r="O544" s="9"/>
      <c r="P544" s="9"/>
      <c r="Q544" s="8"/>
      <c r="R544" s="8"/>
      <c r="S544" s="42"/>
      <c r="T544" s="42"/>
      <c r="U544" s="42"/>
      <c r="V544" s="42"/>
      <c r="W544" s="42"/>
      <c r="X544" s="42"/>
      <c r="Y544" s="25"/>
    </row>
    <row r="545" spans="5:51">
      <c r="E545" s="34"/>
      <c r="F545" s="4"/>
      <c r="H545" s="25"/>
      <c r="I545" s="25"/>
      <c r="M545" s="42"/>
      <c r="N545" s="9"/>
      <c r="O545" s="9"/>
      <c r="P545" s="9"/>
      <c r="Q545" s="8"/>
      <c r="R545" s="8"/>
      <c r="S545" s="42"/>
      <c r="T545" s="42"/>
      <c r="U545" s="42"/>
      <c r="V545" s="42"/>
      <c r="W545" s="42"/>
      <c r="X545" s="42"/>
      <c r="Y545" s="25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5:51">
      <c r="E546" s="34"/>
      <c r="F546" s="4"/>
      <c r="H546" s="25"/>
      <c r="I546" s="25"/>
      <c r="M546" s="42"/>
      <c r="N546" s="9"/>
      <c r="O546" s="9"/>
      <c r="P546" s="9"/>
      <c r="Q546" s="8"/>
      <c r="R546" s="8"/>
      <c r="S546" s="42"/>
      <c r="T546" s="42"/>
      <c r="U546" s="42"/>
      <c r="V546" s="42"/>
      <c r="W546" s="42"/>
      <c r="X546" s="42"/>
      <c r="Y546" s="25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5:51">
      <c r="E547" s="34"/>
      <c r="F547" s="4"/>
      <c r="H547" s="25"/>
      <c r="I547" s="25"/>
      <c r="M547" s="42"/>
      <c r="N547" s="9"/>
      <c r="O547" s="9"/>
      <c r="P547" s="9"/>
      <c r="Q547" s="8"/>
      <c r="R547" s="8"/>
      <c r="S547" s="42"/>
      <c r="T547" s="42"/>
      <c r="U547" s="42"/>
      <c r="V547" s="42"/>
      <c r="W547" s="42"/>
      <c r="X547" s="42"/>
      <c r="Y547" s="25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5:51">
      <c r="F548" s="4"/>
      <c r="H548" s="25"/>
      <c r="I548" s="25"/>
      <c r="M548" s="42"/>
      <c r="N548" s="9"/>
      <c r="O548" s="9"/>
      <c r="P548" s="9"/>
      <c r="Q548" s="8"/>
      <c r="R548" s="8"/>
      <c r="S548" s="42"/>
      <c r="T548" s="42"/>
      <c r="U548" s="42"/>
      <c r="V548" s="42"/>
      <c r="W548" s="42"/>
      <c r="X548" s="42"/>
      <c r="Y548" s="25"/>
    </row>
    <row r="549" spans="5:51">
      <c r="E549" s="38"/>
      <c r="F549" s="4"/>
      <c r="H549" s="25"/>
      <c r="I549" s="25"/>
      <c r="M549" s="42"/>
      <c r="N549" s="9"/>
      <c r="O549" s="9"/>
      <c r="P549" s="9"/>
      <c r="Q549" s="8"/>
      <c r="R549" s="8"/>
      <c r="S549" s="42"/>
      <c r="T549" s="42"/>
      <c r="U549" s="42"/>
      <c r="V549" s="42"/>
      <c r="W549" s="42"/>
      <c r="X549" s="42"/>
      <c r="Y549" s="25"/>
    </row>
    <row r="550" spans="5:51">
      <c r="E550" s="34"/>
      <c r="F550" s="4"/>
      <c r="H550" s="25"/>
      <c r="I550" s="25"/>
      <c r="M550" s="42"/>
      <c r="N550" s="9"/>
      <c r="O550" s="9"/>
      <c r="P550" s="9"/>
      <c r="Q550" s="8"/>
      <c r="R550" s="8"/>
      <c r="S550" s="42"/>
      <c r="T550" s="42"/>
      <c r="U550" s="42"/>
      <c r="V550" s="42"/>
      <c r="W550" s="42"/>
      <c r="X550" s="42"/>
      <c r="Y550" s="25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5:51">
      <c r="F551" s="4"/>
      <c r="H551" s="25"/>
      <c r="I551" s="25"/>
      <c r="M551" s="42"/>
      <c r="N551" s="9"/>
      <c r="O551" s="9"/>
      <c r="P551" s="9"/>
      <c r="Q551" s="8"/>
      <c r="R551" s="8"/>
      <c r="S551" s="42"/>
      <c r="T551" s="42"/>
      <c r="U551" s="42"/>
      <c r="V551" s="42"/>
      <c r="W551" s="42"/>
      <c r="X551" s="42"/>
      <c r="Y551" s="25"/>
    </row>
    <row r="552" spans="5:51">
      <c r="E552" s="34"/>
      <c r="F552" s="4"/>
      <c r="H552" s="25"/>
      <c r="I552" s="25"/>
      <c r="M552" s="42"/>
      <c r="N552" s="9"/>
      <c r="O552" s="9"/>
      <c r="P552" s="9"/>
      <c r="Q552" s="8"/>
      <c r="R552" s="8"/>
      <c r="S552" s="42"/>
      <c r="T552" s="42"/>
      <c r="U552" s="42"/>
      <c r="V552" s="42"/>
      <c r="W552" s="42"/>
      <c r="X552" s="42"/>
      <c r="Y552" s="25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5:51">
      <c r="E553" s="38"/>
      <c r="F553" s="4"/>
      <c r="H553" s="25"/>
      <c r="I553" s="25"/>
      <c r="M553" s="42"/>
      <c r="N553" s="9"/>
      <c r="O553" s="9"/>
      <c r="P553" s="9"/>
      <c r="Q553" s="8"/>
      <c r="R553" s="8"/>
      <c r="S553" s="42"/>
      <c r="T553" s="42"/>
      <c r="U553" s="42"/>
      <c r="V553" s="42"/>
      <c r="W553" s="42"/>
      <c r="X553" s="42"/>
      <c r="Y553" s="25"/>
    </row>
    <row r="554" spans="5:51">
      <c r="E554" s="34"/>
      <c r="F554" s="4"/>
      <c r="H554" s="25"/>
      <c r="I554" s="25"/>
      <c r="M554" s="42"/>
      <c r="N554" s="9"/>
      <c r="O554" s="9"/>
      <c r="P554" s="9"/>
      <c r="Q554" s="8"/>
      <c r="R554" s="8"/>
      <c r="S554" s="42"/>
      <c r="T554" s="42"/>
      <c r="U554" s="42"/>
      <c r="V554" s="42"/>
      <c r="W554" s="42"/>
      <c r="X554" s="42"/>
      <c r="Y554" s="25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5:51">
      <c r="E555" s="34"/>
      <c r="F555" s="4"/>
      <c r="H555" s="25"/>
      <c r="I555" s="25"/>
      <c r="M555" s="42"/>
      <c r="N555" s="9"/>
      <c r="O555" s="9"/>
      <c r="P555" s="9"/>
      <c r="Q555" s="8"/>
      <c r="R555" s="8"/>
      <c r="S555" s="42"/>
      <c r="T555" s="42"/>
      <c r="U555" s="42"/>
      <c r="V555" s="42"/>
      <c r="W555" s="42"/>
      <c r="X555" s="42"/>
      <c r="Y555" s="25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5:51">
      <c r="F556" s="4"/>
      <c r="H556" s="25"/>
      <c r="I556" s="25"/>
      <c r="M556" s="42"/>
      <c r="N556" s="9"/>
      <c r="O556" s="9"/>
      <c r="P556" s="9"/>
      <c r="Q556" s="8"/>
      <c r="R556" s="8"/>
      <c r="S556" s="42"/>
      <c r="T556" s="42"/>
      <c r="U556" s="42"/>
      <c r="V556" s="42"/>
      <c r="W556" s="42"/>
      <c r="X556" s="42"/>
      <c r="Y556" s="25"/>
    </row>
    <row r="557" spans="5:51">
      <c r="E557" s="34"/>
      <c r="F557" s="4"/>
      <c r="H557" s="25"/>
      <c r="I557" s="25"/>
      <c r="M557" s="42"/>
      <c r="N557" s="9"/>
      <c r="O557" s="9"/>
      <c r="P557" s="9"/>
      <c r="Q557" s="8"/>
      <c r="R557" s="8"/>
      <c r="S557" s="42"/>
      <c r="T557" s="42"/>
      <c r="U557" s="42"/>
      <c r="V557" s="42"/>
      <c r="W557" s="42"/>
      <c r="X557" s="42"/>
      <c r="Y557" s="25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5:51">
      <c r="F558" s="4"/>
      <c r="H558" s="25"/>
      <c r="I558" s="25"/>
      <c r="M558" s="42"/>
      <c r="N558" s="9"/>
      <c r="O558" s="9"/>
      <c r="P558" s="9"/>
      <c r="Q558" s="8"/>
      <c r="R558" s="8"/>
      <c r="S558" s="42"/>
      <c r="T558" s="42"/>
      <c r="U558" s="42"/>
      <c r="V558" s="42"/>
      <c r="W558" s="42"/>
      <c r="X558" s="42"/>
      <c r="Y558" s="25"/>
    </row>
    <row r="559" spans="5:51">
      <c r="E559" s="34"/>
      <c r="F559" s="4"/>
      <c r="H559" s="25"/>
      <c r="I559" s="25"/>
      <c r="M559" s="42"/>
      <c r="N559" s="9"/>
      <c r="O559" s="9"/>
      <c r="P559" s="9"/>
      <c r="Q559" s="8"/>
      <c r="R559" s="8"/>
      <c r="S559" s="42"/>
      <c r="T559" s="42"/>
      <c r="U559" s="42"/>
      <c r="V559" s="42"/>
      <c r="W559" s="42"/>
      <c r="X559" s="42"/>
      <c r="Y559" s="25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5:51">
      <c r="E560" s="34"/>
      <c r="F560" s="4"/>
      <c r="H560" s="25"/>
      <c r="I560" s="25"/>
      <c r="M560" s="42"/>
      <c r="N560" s="9"/>
      <c r="O560" s="9"/>
      <c r="P560" s="9"/>
      <c r="Q560" s="8"/>
      <c r="R560" s="8"/>
      <c r="S560" s="42"/>
      <c r="T560" s="42"/>
      <c r="U560" s="42"/>
      <c r="V560" s="42"/>
      <c r="W560" s="42"/>
      <c r="X560" s="42"/>
      <c r="Y560" s="25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5:51">
      <c r="E561" s="34"/>
      <c r="F561" s="4"/>
      <c r="H561" s="25"/>
      <c r="I561" s="25"/>
      <c r="M561" s="42"/>
      <c r="N561" s="9"/>
      <c r="O561" s="9"/>
      <c r="P561" s="9"/>
      <c r="Q561" s="8"/>
      <c r="R561" s="8"/>
      <c r="S561" s="42"/>
      <c r="T561" s="42"/>
      <c r="U561" s="42"/>
      <c r="V561" s="42"/>
      <c r="W561" s="42"/>
      <c r="X561" s="42"/>
      <c r="Y561" s="25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5:51">
      <c r="E562" s="38"/>
      <c r="F562" s="4"/>
      <c r="H562" s="25"/>
      <c r="I562" s="25"/>
      <c r="M562" s="42"/>
      <c r="N562" s="9"/>
      <c r="O562" s="9"/>
      <c r="P562" s="9"/>
      <c r="Q562" s="8"/>
      <c r="R562" s="8"/>
      <c r="S562" s="42"/>
      <c r="T562" s="42"/>
      <c r="U562" s="42"/>
      <c r="V562" s="42"/>
      <c r="W562" s="42"/>
      <c r="X562" s="42"/>
      <c r="Y562" s="25"/>
    </row>
    <row r="563" spans="5:51">
      <c r="F563" s="4"/>
      <c r="H563" s="25"/>
      <c r="I563" s="25"/>
      <c r="M563" s="42"/>
      <c r="N563" s="9"/>
      <c r="O563" s="9"/>
      <c r="P563" s="9"/>
      <c r="Q563" s="8"/>
      <c r="R563" s="8"/>
      <c r="S563" s="42"/>
      <c r="T563" s="42"/>
      <c r="U563" s="42"/>
      <c r="V563" s="42"/>
      <c r="W563" s="42"/>
      <c r="X563" s="42"/>
      <c r="Y563" s="25"/>
    </row>
    <row r="564" spans="5:51">
      <c r="E564" s="34"/>
      <c r="F564" s="4"/>
      <c r="H564" s="25"/>
      <c r="I564" s="25"/>
      <c r="M564" s="42"/>
      <c r="N564" s="9"/>
      <c r="O564" s="9"/>
      <c r="P564" s="9"/>
      <c r="Q564" s="8"/>
      <c r="R564" s="8"/>
      <c r="S564" s="42"/>
      <c r="T564" s="42"/>
      <c r="U564" s="42"/>
      <c r="V564" s="42"/>
      <c r="W564" s="42"/>
      <c r="X564" s="42"/>
      <c r="Y564" s="25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5:51">
      <c r="E565" s="34"/>
      <c r="F565" s="4"/>
      <c r="H565" s="25"/>
      <c r="I565" s="25"/>
      <c r="M565" s="42"/>
      <c r="N565" s="9"/>
      <c r="O565" s="9"/>
      <c r="P565" s="9"/>
      <c r="Q565" s="8"/>
      <c r="R565" s="8"/>
      <c r="S565" s="42"/>
      <c r="T565" s="42"/>
      <c r="U565" s="42"/>
      <c r="V565" s="42"/>
      <c r="W565" s="42"/>
      <c r="X565" s="42"/>
      <c r="Y565" s="25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5:51">
      <c r="E566" s="34"/>
      <c r="F566" s="4"/>
      <c r="H566" s="25"/>
      <c r="I566" s="25"/>
      <c r="M566" s="42"/>
      <c r="N566" s="9"/>
      <c r="O566" s="9"/>
      <c r="P566" s="9"/>
      <c r="Q566" s="8"/>
      <c r="R566" s="8"/>
      <c r="S566" s="42"/>
      <c r="T566" s="42"/>
      <c r="U566" s="42"/>
      <c r="V566" s="42"/>
      <c r="W566" s="42"/>
      <c r="X566" s="42"/>
      <c r="Y566" s="25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5:51">
      <c r="F567" s="4"/>
      <c r="H567" s="25"/>
      <c r="I567" s="25"/>
      <c r="M567" s="42"/>
      <c r="N567" s="9"/>
      <c r="O567" s="9"/>
      <c r="P567" s="9"/>
      <c r="Q567" s="8"/>
      <c r="R567" s="8"/>
      <c r="S567" s="42"/>
      <c r="T567" s="42"/>
      <c r="U567" s="42"/>
      <c r="V567" s="42"/>
      <c r="W567" s="42"/>
      <c r="X567" s="42"/>
      <c r="Y567" s="25"/>
    </row>
    <row r="568" spans="5:51">
      <c r="E568" s="34"/>
      <c r="F568" s="4"/>
      <c r="H568" s="25"/>
      <c r="I568" s="25"/>
      <c r="M568" s="42"/>
      <c r="N568" s="9"/>
      <c r="O568" s="9"/>
      <c r="P568" s="9"/>
      <c r="Q568" s="8"/>
      <c r="R568" s="8"/>
      <c r="S568" s="42"/>
      <c r="T568" s="42"/>
      <c r="U568" s="42"/>
      <c r="V568" s="42"/>
      <c r="W568" s="42"/>
      <c r="X568" s="42"/>
      <c r="Y568" s="25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5:51">
      <c r="E569" s="34"/>
      <c r="F569" s="4"/>
      <c r="H569" s="25"/>
      <c r="I569" s="25"/>
      <c r="M569" s="42"/>
      <c r="N569" s="9"/>
      <c r="O569" s="9"/>
      <c r="P569" s="9"/>
      <c r="Q569" s="8"/>
      <c r="R569" s="8"/>
      <c r="S569" s="42"/>
      <c r="T569" s="42"/>
      <c r="U569" s="42"/>
      <c r="V569" s="42"/>
      <c r="W569" s="42"/>
      <c r="X569" s="42"/>
      <c r="Y569" s="25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5:51">
      <c r="E570" s="34"/>
      <c r="F570" s="4"/>
      <c r="H570" s="25"/>
      <c r="I570" s="25"/>
      <c r="M570" s="42"/>
      <c r="N570" s="9"/>
      <c r="O570" s="9"/>
      <c r="P570" s="9"/>
      <c r="Q570" s="8"/>
      <c r="R570" s="8"/>
      <c r="S570" s="42"/>
      <c r="T570" s="42"/>
      <c r="U570" s="42"/>
      <c r="V570" s="42"/>
      <c r="W570" s="42"/>
      <c r="X570" s="42"/>
      <c r="Y570" s="25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5:51">
      <c r="E571" s="34"/>
      <c r="F571" s="4"/>
      <c r="H571" s="25"/>
      <c r="I571" s="25"/>
      <c r="M571" s="42"/>
      <c r="N571" s="9"/>
      <c r="O571" s="9"/>
      <c r="P571" s="9"/>
      <c r="Q571" s="8"/>
      <c r="R571" s="8"/>
      <c r="S571" s="42"/>
      <c r="T571" s="42"/>
      <c r="U571" s="42"/>
      <c r="V571" s="42"/>
      <c r="W571" s="42"/>
      <c r="X571" s="42"/>
      <c r="Y571" s="25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5:51">
      <c r="E572" s="34"/>
      <c r="F572" s="4"/>
      <c r="H572" s="25"/>
      <c r="I572" s="25"/>
      <c r="M572" s="42"/>
      <c r="N572" s="9"/>
      <c r="O572" s="9"/>
      <c r="P572" s="9"/>
      <c r="Q572" s="8"/>
      <c r="R572" s="8"/>
      <c r="S572" s="42"/>
      <c r="T572" s="42"/>
      <c r="U572" s="42"/>
      <c r="V572" s="42"/>
      <c r="W572" s="42"/>
      <c r="X572" s="42"/>
      <c r="Y572" s="25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5:51">
      <c r="E573" s="34"/>
      <c r="F573" s="4"/>
      <c r="H573" s="25"/>
      <c r="I573" s="25"/>
      <c r="M573" s="42"/>
      <c r="N573" s="9"/>
      <c r="O573" s="9"/>
      <c r="P573" s="9"/>
      <c r="Q573" s="8"/>
      <c r="R573" s="8"/>
      <c r="S573" s="42"/>
      <c r="T573" s="42"/>
      <c r="U573" s="42"/>
      <c r="V573" s="42"/>
      <c r="W573" s="42"/>
      <c r="X573" s="42"/>
      <c r="Y573" s="25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5:51">
      <c r="E574" s="34"/>
      <c r="F574" s="4"/>
      <c r="H574" s="25"/>
      <c r="I574" s="25"/>
      <c r="M574" s="42"/>
      <c r="N574" s="9"/>
      <c r="O574" s="9"/>
      <c r="P574" s="9"/>
      <c r="Q574" s="8"/>
      <c r="R574" s="8"/>
      <c r="S574" s="42"/>
      <c r="T574" s="42"/>
      <c r="U574" s="42"/>
      <c r="V574" s="42"/>
      <c r="W574" s="42"/>
      <c r="X574" s="42"/>
      <c r="Y574" s="25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5:51">
      <c r="F575" s="4"/>
      <c r="H575" s="25"/>
      <c r="I575" s="25"/>
      <c r="M575" s="42"/>
      <c r="N575" s="9"/>
      <c r="O575" s="9"/>
      <c r="P575" s="9"/>
      <c r="Q575" s="8"/>
      <c r="R575" s="8"/>
      <c r="S575" s="42"/>
      <c r="T575" s="42"/>
      <c r="U575" s="42"/>
      <c r="V575" s="42"/>
      <c r="W575" s="42"/>
      <c r="X575" s="42"/>
      <c r="Y575" s="25"/>
    </row>
    <row r="576" spans="5:51">
      <c r="E576" s="34"/>
      <c r="F576" s="4"/>
      <c r="H576" s="25"/>
      <c r="I576" s="25"/>
      <c r="M576" s="42"/>
      <c r="N576" s="9"/>
      <c r="O576" s="9"/>
      <c r="P576" s="9"/>
      <c r="Q576" s="8"/>
      <c r="R576" s="8"/>
      <c r="S576" s="42"/>
      <c r="T576" s="42"/>
      <c r="U576" s="42"/>
      <c r="V576" s="42"/>
      <c r="W576" s="42"/>
      <c r="X576" s="42"/>
      <c r="Y576" s="25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5:51">
      <c r="F577" s="4"/>
      <c r="H577" s="25"/>
      <c r="I577" s="25"/>
      <c r="M577" s="42"/>
      <c r="N577" s="9"/>
      <c r="O577" s="9"/>
      <c r="P577" s="9"/>
      <c r="Q577" s="8"/>
      <c r="R577" s="8"/>
      <c r="S577" s="42"/>
      <c r="T577" s="42"/>
      <c r="U577" s="42"/>
      <c r="V577" s="42"/>
      <c r="W577" s="42"/>
      <c r="X577" s="42"/>
      <c r="Y577" s="25"/>
    </row>
    <row r="578" spans="5:51">
      <c r="E578" s="34"/>
      <c r="F578" s="4"/>
      <c r="H578" s="25"/>
      <c r="I578" s="25"/>
      <c r="M578" s="42"/>
      <c r="N578" s="9"/>
      <c r="O578" s="9"/>
      <c r="P578" s="9"/>
      <c r="Q578" s="8"/>
      <c r="R578" s="8"/>
      <c r="S578" s="42"/>
      <c r="T578" s="42"/>
      <c r="U578" s="42"/>
      <c r="V578" s="42"/>
      <c r="W578" s="42"/>
      <c r="X578" s="42"/>
      <c r="Y578" s="25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5:51">
      <c r="E579" s="38"/>
      <c r="F579" s="4"/>
      <c r="H579" s="25"/>
      <c r="I579" s="25"/>
      <c r="M579" s="42"/>
      <c r="N579" s="9"/>
      <c r="O579" s="9"/>
      <c r="P579" s="9"/>
      <c r="Q579" s="8"/>
      <c r="R579" s="8"/>
      <c r="S579" s="42"/>
      <c r="T579" s="42"/>
      <c r="U579" s="42"/>
      <c r="V579" s="42"/>
      <c r="W579" s="42"/>
      <c r="X579" s="42"/>
      <c r="Y579" s="25"/>
    </row>
    <row r="580" spans="5:51">
      <c r="E580" s="34"/>
      <c r="F580" s="4"/>
      <c r="H580" s="25"/>
      <c r="I580" s="25"/>
      <c r="M580" s="42"/>
      <c r="N580" s="9"/>
      <c r="O580" s="9"/>
      <c r="P580" s="9"/>
      <c r="Q580" s="8"/>
      <c r="R580" s="8"/>
      <c r="S580" s="42"/>
      <c r="T580" s="42"/>
      <c r="U580" s="42"/>
      <c r="V580" s="42"/>
      <c r="W580" s="42"/>
      <c r="X580" s="42"/>
      <c r="Y580" s="25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5:51">
      <c r="E581" s="34"/>
      <c r="F581" s="4"/>
      <c r="H581" s="25"/>
      <c r="I581" s="25"/>
      <c r="M581" s="42"/>
      <c r="N581" s="9"/>
      <c r="O581" s="9"/>
      <c r="P581" s="9"/>
      <c r="Q581" s="8"/>
      <c r="R581" s="8"/>
      <c r="S581" s="42"/>
      <c r="T581" s="42"/>
      <c r="U581" s="42"/>
      <c r="V581" s="42"/>
      <c r="W581" s="42"/>
      <c r="X581" s="42"/>
      <c r="Y581" s="25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5:51">
      <c r="E582" s="34"/>
      <c r="F582" s="4"/>
      <c r="H582" s="25"/>
      <c r="I582" s="25"/>
      <c r="M582" s="42"/>
      <c r="N582" s="9"/>
      <c r="O582" s="9"/>
      <c r="P582" s="9"/>
      <c r="Q582" s="8"/>
      <c r="R582" s="8"/>
      <c r="S582" s="42"/>
      <c r="T582" s="42"/>
      <c r="U582" s="42"/>
      <c r="V582" s="42"/>
      <c r="W582" s="42"/>
      <c r="X582" s="42"/>
      <c r="Y582" s="25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5:51">
      <c r="E583" s="38"/>
      <c r="F583" s="4"/>
      <c r="H583" s="25"/>
      <c r="I583" s="25"/>
      <c r="M583" s="42"/>
      <c r="N583" s="9"/>
      <c r="O583" s="9"/>
      <c r="P583" s="9"/>
      <c r="Q583" s="8"/>
      <c r="R583" s="8"/>
      <c r="S583" s="42"/>
      <c r="T583" s="42"/>
      <c r="U583" s="42"/>
      <c r="V583" s="42"/>
      <c r="W583" s="42"/>
      <c r="X583" s="42"/>
      <c r="Y583" s="25"/>
    </row>
    <row r="584" spans="5:51">
      <c r="E584" s="34"/>
      <c r="F584" s="4"/>
      <c r="H584" s="25"/>
      <c r="I584" s="25"/>
      <c r="M584" s="42"/>
      <c r="N584" s="9"/>
      <c r="O584" s="9"/>
      <c r="P584" s="9"/>
      <c r="Q584" s="8"/>
      <c r="R584" s="8"/>
      <c r="S584" s="42"/>
      <c r="T584" s="42"/>
      <c r="U584" s="42"/>
      <c r="V584" s="42"/>
      <c r="W584" s="42"/>
      <c r="X584" s="42"/>
      <c r="Y584" s="25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5:51">
      <c r="E585" s="34"/>
      <c r="F585" s="4"/>
      <c r="H585" s="25"/>
      <c r="I585" s="25"/>
      <c r="M585" s="42"/>
      <c r="N585" s="9"/>
      <c r="O585" s="9"/>
      <c r="P585" s="9"/>
      <c r="Q585" s="8"/>
      <c r="R585" s="8"/>
      <c r="S585" s="42"/>
      <c r="T585" s="42"/>
      <c r="U585" s="42"/>
      <c r="V585" s="42"/>
      <c r="W585" s="42"/>
      <c r="X585" s="42"/>
      <c r="Y585" s="25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5:51">
      <c r="E586" s="34"/>
      <c r="F586" s="4"/>
      <c r="H586" s="25"/>
      <c r="I586" s="25"/>
      <c r="M586" s="42"/>
      <c r="N586" s="9"/>
      <c r="O586" s="9"/>
      <c r="P586" s="9"/>
      <c r="Q586" s="8"/>
      <c r="R586" s="8"/>
      <c r="S586" s="42"/>
      <c r="T586" s="42"/>
      <c r="U586" s="42"/>
      <c r="V586" s="42"/>
      <c r="W586" s="42"/>
      <c r="X586" s="42"/>
      <c r="Y586" s="25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5:51">
      <c r="E587" s="34"/>
      <c r="F587" s="4"/>
      <c r="H587" s="25"/>
      <c r="I587" s="25"/>
      <c r="M587" s="42"/>
      <c r="N587" s="9"/>
      <c r="O587" s="9"/>
      <c r="P587" s="9"/>
      <c r="Q587" s="8"/>
      <c r="R587" s="8"/>
      <c r="S587" s="42"/>
      <c r="T587" s="42"/>
      <c r="U587" s="42"/>
      <c r="V587" s="42"/>
      <c r="W587" s="42"/>
      <c r="X587" s="42"/>
      <c r="Y587" s="25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5:51">
      <c r="E588" s="34"/>
      <c r="F588" s="4"/>
      <c r="H588" s="25"/>
      <c r="I588" s="25"/>
      <c r="M588" s="42"/>
      <c r="N588" s="9"/>
      <c r="O588" s="9"/>
      <c r="P588" s="9"/>
      <c r="Q588" s="8"/>
      <c r="R588" s="8"/>
      <c r="S588" s="42"/>
      <c r="T588" s="42"/>
      <c r="U588" s="42"/>
      <c r="V588" s="42"/>
      <c r="W588" s="42"/>
      <c r="X588" s="42"/>
      <c r="Y588" s="25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5:51">
      <c r="E589" s="34"/>
      <c r="F589" s="4"/>
      <c r="H589" s="25"/>
      <c r="I589" s="25"/>
      <c r="M589" s="42"/>
      <c r="N589" s="9"/>
      <c r="O589" s="9"/>
      <c r="P589" s="9"/>
      <c r="Q589" s="8"/>
      <c r="R589" s="8"/>
      <c r="S589" s="42"/>
      <c r="T589" s="42"/>
      <c r="U589" s="42"/>
      <c r="V589" s="42"/>
      <c r="W589" s="42"/>
      <c r="X589" s="42"/>
      <c r="Y589" s="25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5:51">
      <c r="E590" s="38"/>
      <c r="F590" s="4"/>
      <c r="H590" s="25"/>
      <c r="I590" s="25"/>
      <c r="M590" s="42"/>
      <c r="N590" s="9"/>
      <c r="O590" s="9"/>
      <c r="P590" s="9"/>
      <c r="Q590" s="8"/>
      <c r="R590" s="8"/>
      <c r="S590" s="42"/>
      <c r="T590" s="42"/>
      <c r="U590" s="42"/>
      <c r="V590" s="42"/>
      <c r="W590" s="42"/>
      <c r="X590" s="42"/>
      <c r="Y590" s="25"/>
    </row>
    <row r="591" spans="5:51">
      <c r="F591" s="4"/>
      <c r="H591" s="25"/>
      <c r="I591" s="25"/>
      <c r="M591" s="42"/>
      <c r="N591" s="9"/>
      <c r="O591" s="9"/>
      <c r="P591" s="9"/>
      <c r="Q591" s="8"/>
      <c r="R591" s="8"/>
      <c r="S591" s="42"/>
      <c r="T591" s="42"/>
      <c r="U591" s="42"/>
      <c r="V591" s="42"/>
      <c r="W591" s="42"/>
      <c r="X591" s="42"/>
      <c r="Y591" s="25"/>
    </row>
    <row r="592" spans="5:51">
      <c r="E592" s="34"/>
      <c r="F592" s="4"/>
      <c r="H592" s="25"/>
      <c r="I592" s="25"/>
      <c r="M592" s="42"/>
      <c r="N592" s="9"/>
      <c r="O592" s="9"/>
      <c r="P592" s="9"/>
      <c r="Q592" s="8"/>
      <c r="R592" s="8"/>
      <c r="S592" s="42"/>
      <c r="T592" s="42"/>
      <c r="U592" s="42"/>
      <c r="V592" s="42"/>
      <c r="W592" s="42"/>
      <c r="X592" s="42"/>
      <c r="Y592" s="25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5:51">
      <c r="E593" s="34"/>
      <c r="F593" s="4"/>
      <c r="H593" s="25"/>
      <c r="I593" s="25"/>
      <c r="M593" s="42"/>
      <c r="N593" s="9"/>
      <c r="O593" s="9"/>
      <c r="P593" s="9"/>
      <c r="Q593" s="8"/>
      <c r="R593" s="8"/>
      <c r="S593" s="42"/>
      <c r="T593" s="42"/>
      <c r="U593" s="42"/>
      <c r="V593" s="42"/>
      <c r="W593" s="42"/>
      <c r="X593" s="42"/>
      <c r="Y593" s="25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5:51">
      <c r="E594" s="34"/>
      <c r="F594" s="4"/>
      <c r="H594" s="25"/>
      <c r="I594" s="25"/>
      <c r="M594" s="42"/>
      <c r="N594" s="9"/>
      <c r="O594" s="9"/>
      <c r="P594" s="9"/>
      <c r="Q594" s="8"/>
      <c r="R594" s="8"/>
      <c r="S594" s="42"/>
      <c r="T594" s="42"/>
      <c r="U594" s="42"/>
      <c r="V594" s="42"/>
      <c r="W594" s="42"/>
      <c r="X594" s="42"/>
      <c r="Y594" s="25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5:51">
      <c r="E595" s="34"/>
      <c r="F595" s="4"/>
      <c r="H595" s="25"/>
      <c r="I595" s="25"/>
      <c r="M595" s="42"/>
      <c r="N595" s="9"/>
      <c r="O595" s="9"/>
      <c r="P595" s="9"/>
      <c r="Q595" s="8"/>
      <c r="R595" s="8"/>
      <c r="S595" s="42"/>
      <c r="T595" s="42"/>
      <c r="U595" s="42"/>
      <c r="V595" s="42"/>
      <c r="W595" s="42"/>
      <c r="X595" s="42"/>
      <c r="Y595" s="25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5:51">
      <c r="E596" s="34"/>
      <c r="F596" s="4"/>
      <c r="H596" s="25"/>
      <c r="I596" s="25"/>
      <c r="M596" s="42"/>
      <c r="N596" s="9"/>
      <c r="O596" s="9"/>
      <c r="P596" s="9"/>
      <c r="Q596" s="8"/>
      <c r="R596" s="8"/>
      <c r="S596" s="42"/>
      <c r="T596" s="42"/>
      <c r="U596" s="42"/>
      <c r="V596" s="42"/>
      <c r="W596" s="42"/>
      <c r="X596" s="42"/>
      <c r="Y596" s="25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5:51">
      <c r="E597" s="34"/>
      <c r="F597" s="4"/>
      <c r="H597" s="25"/>
      <c r="I597" s="25"/>
      <c r="M597" s="42"/>
      <c r="N597" s="9"/>
      <c r="O597" s="9"/>
      <c r="P597" s="9"/>
      <c r="Q597" s="8"/>
      <c r="R597" s="8"/>
      <c r="S597" s="42"/>
      <c r="T597" s="42"/>
      <c r="U597" s="42"/>
      <c r="V597" s="42"/>
      <c r="W597" s="42"/>
      <c r="X597" s="42"/>
      <c r="Y597" s="25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5:51">
      <c r="E598" s="34"/>
      <c r="F598" s="4"/>
      <c r="H598" s="25"/>
      <c r="I598" s="25"/>
      <c r="M598" s="42"/>
      <c r="N598" s="9"/>
      <c r="O598" s="9"/>
      <c r="P598" s="9"/>
      <c r="Q598" s="8"/>
      <c r="R598" s="8"/>
      <c r="S598" s="42"/>
      <c r="T598" s="42"/>
      <c r="U598" s="42"/>
      <c r="V598" s="42"/>
      <c r="W598" s="42"/>
      <c r="X598" s="42"/>
      <c r="Y598" s="25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5:51">
      <c r="E599" s="34"/>
      <c r="F599" s="4"/>
      <c r="H599" s="25"/>
      <c r="I599" s="25"/>
      <c r="M599" s="42"/>
      <c r="N599" s="9"/>
      <c r="O599" s="9"/>
      <c r="P599" s="9"/>
      <c r="Q599" s="8"/>
      <c r="R599" s="8"/>
      <c r="S599" s="42"/>
      <c r="T599" s="42"/>
      <c r="U599" s="42"/>
      <c r="V599" s="42"/>
      <c r="W599" s="42"/>
      <c r="X599" s="42"/>
      <c r="Y599" s="25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5:51">
      <c r="F600" s="4"/>
      <c r="H600" s="25"/>
      <c r="I600" s="25"/>
      <c r="M600" s="42"/>
      <c r="N600" s="9"/>
      <c r="O600" s="9"/>
      <c r="P600" s="9"/>
      <c r="Q600" s="8"/>
      <c r="R600" s="8"/>
      <c r="S600" s="42"/>
      <c r="T600" s="42"/>
      <c r="U600" s="42"/>
      <c r="V600" s="42"/>
      <c r="W600" s="42"/>
      <c r="X600" s="42"/>
      <c r="Y600" s="25"/>
    </row>
    <row r="601" spans="5:51">
      <c r="E601" s="34"/>
      <c r="F601" s="4"/>
      <c r="H601" s="25"/>
      <c r="I601" s="25"/>
      <c r="M601" s="42"/>
      <c r="N601" s="9"/>
      <c r="O601" s="9"/>
      <c r="P601" s="9"/>
      <c r="Q601" s="8"/>
      <c r="R601" s="8"/>
      <c r="S601" s="42"/>
      <c r="T601" s="42"/>
      <c r="U601" s="42"/>
      <c r="V601" s="42"/>
      <c r="W601" s="42"/>
      <c r="X601" s="42"/>
      <c r="Y601" s="25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5:51">
      <c r="E602" s="34"/>
      <c r="F602" s="4"/>
      <c r="H602" s="25"/>
      <c r="I602" s="25"/>
      <c r="M602" s="42"/>
      <c r="N602" s="9"/>
      <c r="O602" s="9"/>
      <c r="P602" s="9"/>
      <c r="Q602" s="8"/>
      <c r="R602" s="8"/>
      <c r="S602" s="42"/>
      <c r="T602" s="42"/>
      <c r="U602" s="42"/>
      <c r="V602" s="42"/>
      <c r="W602" s="42"/>
      <c r="X602" s="42"/>
      <c r="Y602" s="25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5:51">
      <c r="E603" s="34"/>
      <c r="F603" s="4"/>
      <c r="H603" s="25"/>
      <c r="I603" s="25"/>
      <c r="M603" s="42"/>
      <c r="N603" s="9"/>
      <c r="O603" s="9"/>
      <c r="P603" s="9"/>
      <c r="Q603" s="8"/>
      <c r="R603" s="8"/>
      <c r="S603" s="42"/>
      <c r="T603" s="42"/>
      <c r="U603" s="42"/>
      <c r="V603" s="42"/>
      <c r="W603" s="42"/>
      <c r="X603" s="42"/>
      <c r="Y603" s="25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5:51">
      <c r="E604" s="34"/>
      <c r="F604" s="4"/>
      <c r="H604" s="25"/>
      <c r="I604" s="25"/>
      <c r="M604" s="42"/>
      <c r="N604" s="9"/>
      <c r="O604" s="9"/>
      <c r="P604" s="9"/>
      <c r="Q604" s="8"/>
      <c r="R604" s="8"/>
      <c r="S604" s="42"/>
      <c r="T604" s="42"/>
      <c r="U604" s="42"/>
      <c r="V604" s="42"/>
      <c r="W604" s="42"/>
      <c r="X604" s="42"/>
      <c r="Y604" s="25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5:51">
      <c r="E605" s="34"/>
      <c r="F605" s="4"/>
      <c r="H605" s="25"/>
      <c r="I605" s="25"/>
      <c r="M605" s="42"/>
      <c r="N605" s="9"/>
      <c r="O605" s="9"/>
      <c r="P605" s="9"/>
      <c r="Q605" s="8"/>
      <c r="R605" s="8"/>
      <c r="S605" s="42"/>
      <c r="T605" s="42"/>
      <c r="U605" s="42"/>
      <c r="V605" s="42"/>
      <c r="W605" s="42"/>
      <c r="X605" s="42"/>
      <c r="Y605" s="25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5:51">
      <c r="E606" s="38"/>
      <c r="F606" s="4"/>
      <c r="H606" s="25"/>
      <c r="I606" s="25"/>
      <c r="M606" s="42"/>
      <c r="N606" s="9"/>
      <c r="O606" s="9"/>
      <c r="P606" s="9"/>
      <c r="Q606" s="8"/>
      <c r="R606" s="8"/>
      <c r="S606" s="42"/>
      <c r="T606" s="42"/>
      <c r="U606" s="42"/>
      <c r="V606" s="42"/>
      <c r="W606" s="42"/>
      <c r="X606" s="42"/>
      <c r="Y606" s="25"/>
    </row>
    <row r="607" spans="5:51">
      <c r="E607" s="34"/>
      <c r="F607" s="4"/>
      <c r="H607" s="25"/>
      <c r="I607" s="25"/>
      <c r="M607" s="42"/>
      <c r="N607" s="9"/>
      <c r="O607" s="9"/>
      <c r="P607" s="9"/>
      <c r="Q607" s="8"/>
      <c r="R607" s="8"/>
      <c r="S607" s="42"/>
      <c r="T607" s="42"/>
      <c r="U607" s="42"/>
      <c r="V607" s="42"/>
      <c r="W607" s="42"/>
      <c r="X607" s="42"/>
      <c r="Y607" s="25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5:51">
      <c r="E608" s="34"/>
      <c r="F608" s="4"/>
      <c r="H608" s="25"/>
      <c r="I608" s="25"/>
      <c r="M608" s="42"/>
      <c r="N608" s="9"/>
      <c r="O608" s="9"/>
      <c r="P608" s="9"/>
      <c r="Q608" s="8"/>
      <c r="R608" s="8"/>
      <c r="S608" s="42"/>
      <c r="T608" s="42"/>
      <c r="U608" s="42"/>
      <c r="V608" s="42"/>
      <c r="W608" s="42"/>
      <c r="X608" s="42"/>
      <c r="Y608" s="25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5:51">
      <c r="E609" s="34"/>
      <c r="F609" s="4"/>
      <c r="H609" s="25"/>
      <c r="I609" s="25"/>
      <c r="M609" s="42"/>
      <c r="N609" s="9"/>
      <c r="O609" s="9"/>
      <c r="P609" s="9"/>
      <c r="Q609" s="8"/>
      <c r="R609" s="8"/>
      <c r="S609" s="42"/>
      <c r="T609" s="42"/>
      <c r="U609" s="42"/>
      <c r="V609" s="42"/>
      <c r="W609" s="42"/>
      <c r="X609" s="42"/>
      <c r="Y609" s="25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5:51">
      <c r="E610" s="34"/>
      <c r="F610" s="4"/>
      <c r="H610" s="25"/>
      <c r="I610" s="25"/>
      <c r="M610" s="42"/>
      <c r="N610" s="9"/>
      <c r="O610" s="9"/>
      <c r="P610" s="9"/>
      <c r="Q610" s="8"/>
      <c r="R610" s="8"/>
      <c r="S610" s="42"/>
      <c r="T610" s="42"/>
      <c r="U610" s="42"/>
      <c r="V610" s="42"/>
      <c r="W610" s="42"/>
      <c r="X610" s="42"/>
      <c r="Y610" s="25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5:51">
      <c r="F611" s="4"/>
      <c r="H611" s="25"/>
      <c r="I611" s="25"/>
      <c r="M611" s="42"/>
      <c r="N611" s="9"/>
      <c r="O611" s="9"/>
      <c r="P611" s="9"/>
      <c r="Q611" s="8"/>
      <c r="R611" s="8"/>
      <c r="S611" s="42"/>
      <c r="T611" s="42"/>
      <c r="U611" s="42"/>
      <c r="V611" s="42"/>
      <c r="W611" s="42"/>
      <c r="X611" s="42"/>
      <c r="Y611" s="25"/>
    </row>
    <row r="612" spans="5:51">
      <c r="E612" s="34"/>
      <c r="F612" s="4"/>
      <c r="H612" s="25"/>
      <c r="I612" s="25"/>
      <c r="M612" s="42"/>
      <c r="N612" s="9"/>
      <c r="O612" s="9"/>
      <c r="P612" s="9"/>
      <c r="Q612" s="8"/>
      <c r="R612" s="8"/>
      <c r="S612" s="42"/>
      <c r="T612" s="42"/>
      <c r="U612" s="42"/>
      <c r="V612" s="42"/>
      <c r="W612" s="42"/>
      <c r="X612" s="42"/>
      <c r="Y612" s="25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5:51">
      <c r="F613" s="4"/>
      <c r="H613" s="25"/>
      <c r="I613" s="25"/>
      <c r="M613" s="42"/>
      <c r="N613" s="9"/>
      <c r="O613" s="9"/>
      <c r="P613" s="9"/>
      <c r="Q613" s="8"/>
      <c r="R613" s="8"/>
      <c r="S613" s="42"/>
      <c r="T613" s="42"/>
      <c r="U613" s="42"/>
      <c r="V613" s="42"/>
      <c r="W613" s="42"/>
      <c r="X613" s="42"/>
      <c r="Y613" s="25"/>
    </row>
    <row r="614" spans="5:51">
      <c r="E614" s="34"/>
      <c r="F614" s="4"/>
      <c r="H614" s="25"/>
      <c r="I614" s="25"/>
      <c r="M614" s="42"/>
      <c r="N614" s="9"/>
      <c r="O614" s="9"/>
      <c r="P614" s="9"/>
      <c r="Q614" s="8"/>
      <c r="R614" s="8"/>
      <c r="S614" s="42"/>
      <c r="T614" s="42"/>
      <c r="U614" s="42"/>
      <c r="V614" s="42"/>
      <c r="W614" s="42"/>
      <c r="X614" s="42"/>
      <c r="Y614" s="25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5:51">
      <c r="E615" s="34"/>
      <c r="F615" s="4"/>
      <c r="H615" s="25"/>
      <c r="I615" s="25"/>
      <c r="M615" s="42"/>
      <c r="N615" s="9"/>
      <c r="O615" s="9"/>
      <c r="P615" s="9"/>
      <c r="Q615" s="8"/>
      <c r="R615" s="8"/>
      <c r="S615" s="42"/>
      <c r="T615" s="42"/>
      <c r="U615" s="42"/>
      <c r="V615" s="42"/>
      <c r="W615" s="42"/>
      <c r="X615" s="42"/>
      <c r="Y615" s="25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5:51">
      <c r="E616" s="34"/>
      <c r="F616" s="4"/>
      <c r="H616" s="25"/>
      <c r="I616" s="25"/>
      <c r="M616" s="42"/>
      <c r="N616" s="9"/>
      <c r="O616" s="9"/>
      <c r="P616" s="9"/>
      <c r="Q616" s="8"/>
      <c r="R616" s="8"/>
      <c r="S616" s="42"/>
      <c r="T616" s="42"/>
      <c r="U616" s="42"/>
      <c r="V616" s="42"/>
      <c r="W616" s="42"/>
      <c r="X616" s="42"/>
      <c r="Y616" s="25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5:51">
      <c r="E617" s="34"/>
      <c r="F617" s="4"/>
      <c r="H617" s="25"/>
      <c r="I617" s="25"/>
      <c r="M617" s="42"/>
      <c r="N617" s="9"/>
      <c r="O617" s="9"/>
      <c r="P617" s="9"/>
      <c r="Q617" s="8"/>
      <c r="R617" s="8"/>
      <c r="S617" s="42"/>
      <c r="T617" s="42"/>
      <c r="U617" s="42"/>
      <c r="V617" s="42"/>
      <c r="W617" s="42"/>
      <c r="X617" s="42"/>
      <c r="Y617" s="25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5:51">
      <c r="E618" s="34"/>
      <c r="F618" s="4"/>
      <c r="H618" s="25"/>
      <c r="I618" s="25"/>
      <c r="M618" s="42"/>
      <c r="N618" s="9"/>
      <c r="O618" s="9"/>
      <c r="P618" s="9"/>
      <c r="Q618" s="8"/>
      <c r="R618" s="8"/>
      <c r="S618" s="42"/>
      <c r="T618" s="42"/>
      <c r="U618" s="42"/>
      <c r="V618" s="42"/>
      <c r="W618" s="42"/>
      <c r="X618" s="42"/>
      <c r="Y618" s="25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5:51">
      <c r="E619" s="34"/>
      <c r="F619" s="4"/>
      <c r="H619" s="25"/>
      <c r="I619" s="25"/>
      <c r="M619" s="42"/>
      <c r="N619" s="9"/>
      <c r="O619" s="9"/>
      <c r="P619" s="9"/>
      <c r="Q619" s="8"/>
      <c r="R619" s="8"/>
      <c r="S619" s="42"/>
      <c r="T619" s="42"/>
      <c r="U619" s="42"/>
      <c r="V619" s="42"/>
      <c r="W619" s="42"/>
      <c r="X619" s="42"/>
      <c r="Y619" s="25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5:51">
      <c r="E620" s="34"/>
      <c r="F620" s="4"/>
      <c r="H620" s="25"/>
      <c r="I620" s="25"/>
      <c r="M620" s="42"/>
      <c r="N620" s="9"/>
      <c r="O620" s="9"/>
      <c r="P620" s="9"/>
      <c r="Q620" s="8"/>
      <c r="R620" s="8"/>
      <c r="S620" s="42"/>
      <c r="T620" s="42"/>
      <c r="U620" s="42"/>
      <c r="V620" s="42"/>
      <c r="W620" s="42"/>
      <c r="X620" s="42"/>
      <c r="Y620" s="25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5:51">
      <c r="E621" s="38"/>
      <c r="F621" s="4"/>
      <c r="H621" s="25"/>
      <c r="I621" s="25"/>
      <c r="M621" s="42"/>
      <c r="N621" s="9"/>
      <c r="O621" s="9"/>
      <c r="P621" s="9"/>
      <c r="Q621" s="8"/>
      <c r="R621" s="8"/>
      <c r="S621" s="42"/>
      <c r="T621" s="42"/>
      <c r="U621" s="42"/>
      <c r="V621" s="42"/>
      <c r="W621" s="42"/>
      <c r="X621" s="42"/>
      <c r="Y621" s="25"/>
    </row>
    <row r="622" spans="5:51">
      <c r="E622" s="34"/>
      <c r="F622" s="4"/>
      <c r="H622" s="25"/>
      <c r="I622" s="25"/>
      <c r="M622" s="42"/>
      <c r="N622" s="9"/>
      <c r="O622" s="9"/>
      <c r="P622" s="9"/>
      <c r="Q622" s="8"/>
      <c r="R622" s="8"/>
      <c r="S622" s="42"/>
      <c r="T622" s="42"/>
      <c r="U622" s="42"/>
      <c r="V622" s="42"/>
      <c r="W622" s="42"/>
      <c r="X622" s="42"/>
      <c r="Y622" s="25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5:51">
      <c r="E623" s="34"/>
      <c r="F623" s="4"/>
      <c r="H623" s="25"/>
      <c r="I623" s="25"/>
      <c r="M623" s="42"/>
      <c r="N623" s="9"/>
      <c r="O623" s="9"/>
      <c r="P623" s="9"/>
      <c r="Q623" s="8"/>
      <c r="R623" s="8"/>
      <c r="S623" s="42"/>
      <c r="T623" s="42"/>
      <c r="U623" s="42"/>
      <c r="V623" s="42"/>
      <c r="W623" s="42"/>
      <c r="X623" s="42"/>
      <c r="Y623" s="25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5:51">
      <c r="F624" s="4"/>
      <c r="H624" s="25"/>
      <c r="I624" s="25"/>
      <c r="M624" s="42"/>
      <c r="N624" s="9"/>
      <c r="O624" s="9"/>
      <c r="P624" s="9"/>
      <c r="Q624" s="8"/>
      <c r="R624" s="8"/>
      <c r="S624" s="42"/>
      <c r="T624" s="42"/>
      <c r="U624" s="42"/>
      <c r="V624" s="42"/>
      <c r="W624" s="42"/>
      <c r="X624" s="42"/>
      <c r="Y624" s="25"/>
    </row>
    <row r="625" spans="5:51">
      <c r="E625" s="34"/>
      <c r="F625" s="4"/>
      <c r="H625" s="25"/>
      <c r="I625" s="25"/>
      <c r="M625" s="42"/>
      <c r="N625" s="9"/>
      <c r="O625" s="9"/>
      <c r="P625" s="9"/>
      <c r="Q625" s="8"/>
      <c r="R625" s="8"/>
      <c r="S625" s="42"/>
      <c r="T625" s="42"/>
      <c r="U625" s="42"/>
      <c r="V625" s="42"/>
      <c r="W625" s="42"/>
      <c r="X625" s="42"/>
      <c r="Y625" s="25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5:51">
      <c r="E626" s="34"/>
      <c r="F626" s="4"/>
      <c r="H626" s="25"/>
      <c r="I626" s="25"/>
      <c r="M626" s="42"/>
      <c r="N626" s="9"/>
      <c r="O626" s="9"/>
      <c r="P626" s="9"/>
      <c r="Q626" s="8"/>
      <c r="R626" s="8"/>
      <c r="S626" s="42"/>
      <c r="T626" s="42"/>
      <c r="U626" s="42"/>
      <c r="V626" s="42"/>
      <c r="W626" s="42"/>
      <c r="X626" s="42"/>
      <c r="Y626" s="25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5:51">
      <c r="E627" s="34"/>
      <c r="F627" s="4"/>
      <c r="H627" s="25"/>
      <c r="I627" s="25"/>
      <c r="M627" s="42"/>
      <c r="N627" s="9"/>
      <c r="O627" s="9"/>
      <c r="P627" s="9"/>
      <c r="Q627" s="8"/>
      <c r="R627" s="8"/>
      <c r="S627" s="42"/>
      <c r="T627" s="42"/>
      <c r="U627" s="42"/>
      <c r="V627" s="42"/>
      <c r="W627" s="42"/>
      <c r="X627" s="42"/>
      <c r="Y627" s="25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5:51">
      <c r="E628" s="34"/>
      <c r="F628" s="4"/>
      <c r="H628" s="25"/>
      <c r="I628" s="25"/>
      <c r="M628" s="42"/>
      <c r="N628" s="9"/>
      <c r="O628" s="9"/>
      <c r="P628" s="9"/>
      <c r="Q628" s="8"/>
      <c r="R628" s="8"/>
      <c r="S628" s="42"/>
      <c r="T628" s="42"/>
      <c r="U628" s="42"/>
      <c r="V628" s="42"/>
      <c r="W628" s="42"/>
      <c r="X628" s="42"/>
      <c r="Y628" s="25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5:51">
      <c r="F629" s="4"/>
      <c r="H629" s="25"/>
      <c r="I629" s="25"/>
      <c r="M629" s="42"/>
      <c r="N629" s="9"/>
      <c r="O629" s="9"/>
      <c r="P629" s="9"/>
      <c r="Q629" s="8"/>
      <c r="R629" s="8"/>
      <c r="S629" s="42"/>
      <c r="T629" s="42"/>
      <c r="U629" s="42"/>
      <c r="V629" s="42"/>
      <c r="W629" s="42"/>
      <c r="X629" s="42"/>
      <c r="Y629" s="25"/>
    </row>
    <row r="630" spans="5:51">
      <c r="E630" s="34"/>
      <c r="F630" s="4"/>
      <c r="H630" s="25"/>
      <c r="I630" s="25"/>
      <c r="M630" s="42"/>
      <c r="N630" s="9"/>
      <c r="O630" s="9"/>
      <c r="P630" s="9"/>
      <c r="Q630" s="8"/>
      <c r="R630" s="8"/>
      <c r="S630" s="42"/>
      <c r="T630" s="42"/>
      <c r="U630" s="42"/>
      <c r="V630" s="42"/>
      <c r="W630" s="42"/>
      <c r="X630" s="42"/>
      <c r="Y630" s="25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5:51">
      <c r="E631" s="38"/>
      <c r="F631" s="4"/>
      <c r="H631" s="25"/>
      <c r="I631" s="25"/>
      <c r="M631" s="42"/>
      <c r="N631" s="9"/>
      <c r="O631" s="9"/>
      <c r="P631" s="9"/>
      <c r="Q631" s="8"/>
      <c r="R631" s="8"/>
      <c r="S631" s="42"/>
      <c r="T631" s="42"/>
      <c r="U631" s="42"/>
      <c r="V631" s="42"/>
      <c r="W631" s="42"/>
      <c r="X631" s="42"/>
      <c r="Y631" s="25"/>
    </row>
    <row r="632" spans="5:51">
      <c r="E632" s="34"/>
      <c r="F632" s="4"/>
      <c r="H632" s="25"/>
      <c r="I632" s="25"/>
      <c r="M632" s="42"/>
      <c r="N632" s="9"/>
      <c r="O632" s="9"/>
      <c r="P632" s="9"/>
      <c r="Q632" s="8"/>
      <c r="R632" s="8"/>
      <c r="S632" s="42"/>
      <c r="T632" s="42"/>
      <c r="U632" s="42"/>
      <c r="V632" s="42"/>
      <c r="W632" s="42"/>
      <c r="X632" s="42"/>
      <c r="Y632" s="25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5:51">
      <c r="E633" s="34"/>
      <c r="F633" s="4"/>
      <c r="H633" s="25"/>
      <c r="I633" s="25"/>
      <c r="M633" s="42"/>
      <c r="N633" s="9"/>
      <c r="O633" s="9"/>
      <c r="P633" s="9"/>
      <c r="Q633" s="8"/>
      <c r="R633" s="8"/>
      <c r="S633" s="42"/>
      <c r="T633" s="42"/>
      <c r="U633" s="42"/>
      <c r="V633" s="42"/>
      <c r="W633" s="42"/>
      <c r="X633" s="42"/>
      <c r="Y633" s="25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5:51">
      <c r="F634" s="4"/>
      <c r="H634" s="25"/>
      <c r="I634" s="25"/>
      <c r="M634" s="42"/>
      <c r="N634" s="9"/>
      <c r="O634" s="9"/>
      <c r="P634" s="9"/>
      <c r="Q634" s="8"/>
      <c r="R634" s="8"/>
      <c r="S634" s="42"/>
      <c r="T634" s="42"/>
      <c r="U634" s="42"/>
      <c r="V634" s="42"/>
      <c r="W634" s="42"/>
      <c r="X634" s="42"/>
      <c r="Y634" s="25"/>
    </row>
    <row r="635" spans="5:51">
      <c r="E635" s="34"/>
      <c r="F635" s="4"/>
      <c r="H635" s="25"/>
      <c r="I635" s="25"/>
      <c r="M635" s="42"/>
      <c r="N635" s="9"/>
      <c r="O635" s="9"/>
      <c r="P635" s="9"/>
      <c r="Q635" s="8"/>
      <c r="R635" s="8"/>
      <c r="S635" s="42"/>
      <c r="T635" s="42"/>
      <c r="U635" s="42"/>
      <c r="V635" s="42"/>
      <c r="W635" s="42"/>
      <c r="X635" s="42"/>
      <c r="Y635" s="25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5:51">
      <c r="E636" s="34"/>
      <c r="F636" s="4"/>
      <c r="H636" s="25"/>
      <c r="I636" s="25"/>
      <c r="M636" s="42"/>
      <c r="N636" s="9"/>
      <c r="O636" s="9"/>
      <c r="P636" s="9"/>
      <c r="Q636" s="8"/>
      <c r="R636" s="8"/>
      <c r="S636" s="42"/>
      <c r="T636" s="42"/>
      <c r="U636" s="42"/>
      <c r="V636" s="42"/>
      <c r="W636" s="42"/>
      <c r="X636" s="42"/>
      <c r="Y636" s="25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5:51">
      <c r="E637" s="34"/>
      <c r="F637" s="4"/>
      <c r="H637" s="25"/>
      <c r="I637" s="25"/>
      <c r="M637" s="42"/>
      <c r="N637" s="9"/>
      <c r="O637" s="9"/>
      <c r="P637" s="9"/>
      <c r="Q637" s="8"/>
      <c r="R637" s="8"/>
      <c r="S637" s="42"/>
      <c r="T637" s="42"/>
      <c r="U637" s="42"/>
      <c r="V637" s="42"/>
      <c r="W637" s="42"/>
      <c r="X637" s="42"/>
      <c r="Y637" s="25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5:51">
      <c r="F638" s="4"/>
      <c r="H638" s="25"/>
      <c r="I638" s="25"/>
      <c r="M638" s="42"/>
      <c r="N638" s="9"/>
      <c r="O638" s="9"/>
      <c r="P638" s="9"/>
      <c r="Q638" s="8"/>
      <c r="R638" s="8"/>
      <c r="S638" s="42"/>
      <c r="T638" s="42"/>
      <c r="U638" s="42"/>
      <c r="V638" s="42"/>
      <c r="W638" s="42"/>
      <c r="X638" s="42"/>
      <c r="Y638" s="25"/>
    </row>
    <row r="639" spans="5:51">
      <c r="F639" s="4"/>
      <c r="H639" s="25"/>
      <c r="I639" s="25"/>
      <c r="M639" s="42"/>
      <c r="N639" s="9"/>
      <c r="O639" s="9"/>
      <c r="P639" s="9"/>
      <c r="Q639" s="8"/>
      <c r="R639" s="8"/>
      <c r="S639" s="42"/>
      <c r="T639" s="42"/>
      <c r="U639" s="42"/>
      <c r="V639" s="42"/>
      <c r="W639" s="42"/>
      <c r="X639" s="42"/>
      <c r="Y639" s="25"/>
    </row>
    <row r="640" spans="5:51">
      <c r="F640" s="4"/>
      <c r="H640" s="25"/>
      <c r="I640" s="25"/>
      <c r="M640" s="42"/>
      <c r="N640" s="9"/>
      <c r="O640" s="9"/>
      <c r="P640" s="9"/>
      <c r="Q640" s="8"/>
      <c r="R640" s="8"/>
      <c r="S640" s="42"/>
      <c r="T640" s="42"/>
      <c r="U640" s="42"/>
      <c r="V640" s="42"/>
      <c r="W640" s="42"/>
      <c r="X640" s="42"/>
      <c r="Y640" s="25"/>
    </row>
    <row r="641" spans="5:51">
      <c r="F641" s="4"/>
      <c r="H641" s="25"/>
      <c r="I641" s="25"/>
      <c r="M641" s="42"/>
      <c r="N641" s="9"/>
      <c r="O641" s="9"/>
      <c r="P641" s="9"/>
      <c r="Q641" s="8"/>
      <c r="R641" s="8"/>
      <c r="S641" s="42"/>
      <c r="T641" s="42"/>
      <c r="U641" s="42"/>
      <c r="V641" s="42"/>
      <c r="W641" s="42"/>
      <c r="X641" s="42"/>
      <c r="Y641" s="25"/>
    </row>
    <row r="642" spans="5:51">
      <c r="E642" s="34"/>
      <c r="F642" s="4"/>
      <c r="H642" s="25"/>
      <c r="I642" s="25"/>
      <c r="M642" s="42"/>
      <c r="N642" s="9"/>
      <c r="O642" s="9"/>
      <c r="P642" s="9"/>
      <c r="Q642" s="8"/>
      <c r="R642" s="8"/>
      <c r="S642" s="42"/>
      <c r="T642" s="42"/>
      <c r="U642" s="42"/>
      <c r="V642" s="42"/>
      <c r="W642" s="42"/>
      <c r="X642" s="42"/>
      <c r="Y642" s="25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spans="5:51">
      <c r="E643" s="34"/>
      <c r="F643" s="4"/>
      <c r="H643" s="25"/>
      <c r="I643" s="25"/>
      <c r="M643" s="42"/>
      <c r="N643" s="9"/>
      <c r="O643" s="9"/>
      <c r="P643" s="9"/>
      <c r="Q643" s="8"/>
      <c r="R643" s="8"/>
      <c r="S643" s="42"/>
      <c r="T643" s="42"/>
      <c r="U643" s="42"/>
      <c r="V643" s="42"/>
      <c r="W643" s="42"/>
      <c r="X643" s="42"/>
      <c r="Y643" s="25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spans="5:51">
      <c r="E644" s="34"/>
      <c r="F644" s="4"/>
      <c r="H644" s="25"/>
      <c r="I644" s="25"/>
      <c r="M644" s="42"/>
      <c r="N644" s="9"/>
      <c r="O644" s="9"/>
      <c r="P644" s="9"/>
      <c r="Q644" s="8"/>
      <c r="R644" s="8"/>
      <c r="S644" s="42"/>
      <c r="T644" s="42"/>
      <c r="U644" s="42"/>
      <c r="V644" s="42"/>
      <c r="W644" s="42"/>
      <c r="X644" s="42"/>
      <c r="Y644" s="25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spans="5:51">
      <c r="E645" s="38"/>
      <c r="F645" s="4"/>
      <c r="H645" s="25"/>
      <c r="I645" s="25"/>
      <c r="M645" s="42"/>
      <c r="N645" s="9"/>
      <c r="O645" s="9"/>
      <c r="P645" s="9"/>
      <c r="Q645" s="8"/>
      <c r="R645" s="8"/>
      <c r="S645" s="42"/>
      <c r="T645" s="42"/>
      <c r="U645" s="42"/>
      <c r="V645" s="42"/>
      <c r="W645" s="42"/>
      <c r="X645" s="42"/>
      <c r="Y645" s="25"/>
    </row>
    <row r="646" spans="5:51">
      <c r="E646" s="34"/>
      <c r="F646" s="4"/>
      <c r="H646" s="25"/>
      <c r="I646" s="25"/>
      <c r="M646" s="42"/>
      <c r="N646" s="9"/>
      <c r="O646" s="9"/>
      <c r="P646" s="9"/>
      <c r="Q646" s="8"/>
      <c r="R646" s="8"/>
      <c r="S646" s="42"/>
      <c r="T646" s="42"/>
      <c r="U646" s="42"/>
      <c r="V646" s="42"/>
      <c r="W646" s="42"/>
      <c r="X646" s="42"/>
      <c r="Y646" s="25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spans="5:51">
      <c r="E647" s="34"/>
      <c r="F647" s="4"/>
      <c r="H647" s="25"/>
      <c r="I647" s="25"/>
      <c r="M647" s="42"/>
      <c r="N647" s="9"/>
      <c r="O647" s="9"/>
      <c r="P647" s="9"/>
      <c r="Q647" s="8"/>
      <c r="R647" s="8"/>
      <c r="S647" s="42"/>
      <c r="T647" s="42"/>
      <c r="U647" s="42"/>
      <c r="V647" s="42"/>
      <c r="W647" s="42"/>
      <c r="X647" s="42"/>
      <c r="Y647" s="25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spans="5:51">
      <c r="E648" s="34"/>
      <c r="F648" s="4"/>
      <c r="H648" s="25"/>
      <c r="I648" s="25"/>
      <c r="M648" s="42"/>
      <c r="N648" s="9"/>
      <c r="O648" s="9"/>
      <c r="P648" s="9"/>
      <c r="Q648" s="8"/>
      <c r="R648" s="8"/>
      <c r="S648" s="42"/>
      <c r="T648" s="42"/>
      <c r="U648" s="42"/>
      <c r="V648" s="42"/>
      <c r="W648" s="42"/>
      <c r="X648" s="42"/>
      <c r="Y648" s="25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spans="5:51">
      <c r="F649" s="4"/>
      <c r="H649" s="25"/>
      <c r="I649" s="25"/>
      <c r="M649" s="42"/>
      <c r="N649" s="9"/>
      <c r="O649" s="9"/>
      <c r="P649" s="9"/>
      <c r="Q649" s="8"/>
      <c r="R649" s="8"/>
      <c r="S649" s="42"/>
      <c r="T649" s="42"/>
      <c r="U649" s="42"/>
      <c r="V649" s="42"/>
      <c r="W649" s="42"/>
      <c r="X649" s="42"/>
      <c r="Y649" s="25"/>
    </row>
    <row r="650" spans="5:51">
      <c r="E650" s="38"/>
      <c r="F650" s="4"/>
      <c r="H650" s="25"/>
      <c r="I650" s="25"/>
      <c r="M650" s="42"/>
      <c r="N650" s="9"/>
      <c r="O650" s="9"/>
      <c r="P650" s="9"/>
      <c r="Q650" s="8"/>
      <c r="R650" s="8"/>
      <c r="S650" s="42"/>
      <c r="T650" s="42"/>
      <c r="U650" s="42"/>
      <c r="V650" s="42"/>
      <c r="W650" s="42"/>
      <c r="X650" s="42"/>
      <c r="Y650" s="25"/>
    </row>
    <row r="651" spans="5:51">
      <c r="F651" s="4"/>
      <c r="H651" s="25"/>
      <c r="I651" s="25"/>
      <c r="M651" s="42"/>
      <c r="N651" s="9"/>
      <c r="O651" s="9"/>
      <c r="P651" s="9"/>
      <c r="Q651" s="8"/>
      <c r="R651" s="8"/>
      <c r="S651" s="42"/>
      <c r="T651" s="42"/>
      <c r="U651" s="42"/>
      <c r="V651" s="42"/>
      <c r="W651" s="42"/>
      <c r="X651" s="42"/>
      <c r="Y651" s="25"/>
    </row>
    <row r="652" spans="5:51">
      <c r="F652" s="4"/>
      <c r="H652" s="25"/>
      <c r="I652" s="25"/>
      <c r="M652" s="42"/>
      <c r="N652" s="9"/>
      <c r="O652" s="9"/>
      <c r="P652" s="9"/>
      <c r="Q652" s="8"/>
      <c r="R652" s="8"/>
      <c r="S652" s="42"/>
      <c r="T652" s="42"/>
      <c r="U652" s="42"/>
      <c r="V652" s="42"/>
      <c r="W652" s="42"/>
      <c r="X652" s="42"/>
      <c r="Y652" s="25"/>
    </row>
    <row r="653" spans="5:51">
      <c r="E653" s="38"/>
      <c r="F653" s="4"/>
      <c r="H653" s="25"/>
      <c r="I653" s="25"/>
      <c r="M653" s="42"/>
      <c r="N653" s="9"/>
      <c r="O653" s="9"/>
      <c r="P653" s="9"/>
      <c r="Q653" s="8"/>
      <c r="R653" s="8"/>
      <c r="S653" s="42"/>
      <c r="T653" s="42"/>
      <c r="U653" s="42"/>
      <c r="V653" s="42"/>
      <c r="W653" s="42"/>
      <c r="X653" s="42"/>
      <c r="Y653" s="25"/>
    </row>
    <row r="654" spans="5:51">
      <c r="F654" s="4"/>
      <c r="H654" s="25"/>
      <c r="I654" s="25"/>
      <c r="M654" s="42"/>
      <c r="N654" s="9"/>
      <c r="O654" s="9"/>
      <c r="P654" s="9"/>
      <c r="Q654" s="8"/>
      <c r="R654" s="8"/>
      <c r="S654" s="42"/>
      <c r="T654" s="42"/>
      <c r="U654" s="42"/>
      <c r="V654" s="42"/>
      <c r="W654" s="42"/>
      <c r="X654" s="42"/>
      <c r="Y654" s="25"/>
    </row>
    <row r="655" spans="5:51">
      <c r="F655" s="4"/>
      <c r="H655" s="25"/>
      <c r="I655" s="25"/>
      <c r="M655" s="42"/>
      <c r="N655" s="9"/>
      <c r="O655" s="9"/>
      <c r="P655" s="9"/>
      <c r="Q655" s="8"/>
      <c r="R655" s="8"/>
      <c r="S655" s="42"/>
      <c r="T655" s="42"/>
      <c r="U655" s="42"/>
      <c r="V655" s="42"/>
      <c r="W655" s="42"/>
      <c r="X655" s="42"/>
      <c r="Y655" s="25"/>
    </row>
    <row r="656" spans="5:51">
      <c r="F656" s="4"/>
      <c r="H656" s="25"/>
      <c r="I656" s="25"/>
      <c r="M656" s="42"/>
      <c r="N656" s="9"/>
      <c r="O656" s="9"/>
      <c r="P656" s="9"/>
      <c r="Q656" s="8"/>
      <c r="R656" s="8"/>
      <c r="S656" s="42"/>
      <c r="T656" s="42"/>
      <c r="U656" s="42"/>
      <c r="V656" s="42"/>
      <c r="W656" s="42"/>
      <c r="X656" s="42"/>
      <c r="Y656" s="25"/>
    </row>
    <row r="657" spans="5:25">
      <c r="F657" s="4"/>
      <c r="H657" s="25"/>
      <c r="I657" s="25"/>
      <c r="M657" s="42"/>
      <c r="N657" s="9"/>
      <c r="O657" s="9"/>
      <c r="P657" s="9"/>
      <c r="Q657" s="8"/>
      <c r="R657" s="8"/>
      <c r="S657" s="42"/>
      <c r="T657" s="42"/>
      <c r="U657" s="42"/>
      <c r="V657" s="42"/>
      <c r="W657" s="42"/>
      <c r="X657" s="42"/>
      <c r="Y657" s="25"/>
    </row>
    <row r="658" spans="5:25">
      <c r="F658" s="4"/>
      <c r="H658" s="25"/>
      <c r="I658" s="25"/>
      <c r="M658" s="42"/>
      <c r="N658" s="9"/>
      <c r="O658" s="9"/>
      <c r="P658" s="9"/>
      <c r="Q658" s="8"/>
      <c r="R658" s="8"/>
      <c r="S658" s="42"/>
      <c r="T658" s="42"/>
      <c r="U658" s="42"/>
      <c r="V658" s="42"/>
      <c r="W658" s="42"/>
      <c r="X658" s="42"/>
      <c r="Y658" s="25"/>
    </row>
    <row r="659" spans="5:25">
      <c r="E659" s="38"/>
      <c r="F659" s="4"/>
      <c r="H659" s="25"/>
      <c r="I659" s="25"/>
      <c r="M659" s="42"/>
      <c r="N659" s="9"/>
      <c r="O659" s="9"/>
      <c r="P659" s="9"/>
      <c r="Q659" s="8"/>
      <c r="R659" s="8"/>
      <c r="S659" s="42"/>
      <c r="T659" s="42"/>
      <c r="U659" s="42"/>
      <c r="V659" s="42"/>
      <c r="W659" s="42"/>
      <c r="X659" s="42"/>
      <c r="Y659" s="25"/>
    </row>
    <row r="660" spans="5:25">
      <c r="E660" s="38"/>
      <c r="F660" s="4"/>
      <c r="H660" s="25"/>
      <c r="I660" s="25"/>
      <c r="M660" s="42"/>
      <c r="N660" s="9"/>
      <c r="O660" s="9"/>
      <c r="P660" s="9"/>
      <c r="Q660" s="8"/>
      <c r="R660" s="8"/>
      <c r="S660" s="42"/>
      <c r="T660" s="42"/>
      <c r="U660" s="42"/>
      <c r="V660" s="42"/>
      <c r="W660" s="42"/>
      <c r="X660" s="42"/>
      <c r="Y660" s="25"/>
    </row>
    <row r="661" spans="5:25">
      <c r="F661" s="4"/>
      <c r="H661" s="25"/>
      <c r="I661" s="25"/>
      <c r="M661" s="42"/>
      <c r="N661" s="9"/>
      <c r="O661" s="9"/>
      <c r="P661" s="9"/>
      <c r="Q661" s="8"/>
      <c r="R661" s="8"/>
      <c r="S661" s="42"/>
      <c r="T661" s="42"/>
      <c r="U661" s="42"/>
      <c r="V661" s="42"/>
      <c r="W661" s="42"/>
      <c r="X661" s="42"/>
      <c r="Y661" s="25"/>
    </row>
    <row r="662" spans="5:25">
      <c r="E662" s="38"/>
      <c r="F662" s="4"/>
      <c r="H662" s="25"/>
      <c r="I662" s="25"/>
      <c r="M662" s="42"/>
      <c r="N662" s="9"/>
      <c r="O662" s="9"/>
      <c r="P662" s="9"/>
      <c r="Q662" s="8"/>
      <c r="R662" s="8"/>
      <c r="S662" s="42"/>
      <c r="T662" s="42"/>
      <c r="U662" s="42"/>
      <c r="V662" s="42"/>
      <c r="W662" s="42"/>
      <c r="X662" s="42"/>
      <c r="Y662" s="25"/>
    </row>
    <row r="663" spans="5:25">
      <c r="F663" s="4"/>
      <c r="H663" s="25"/>
      <c r="I663" s="25"/>
      <c r="M663" s="42"/>
      <c r="N663" s="9"/>
      <c r="O663" s="9"/>
      <c r="P663" s="9"/>
      <c r="Q663" s="8"/>
      <c r="R663" s="8"/>
      <c r="S663" s="42"/>
      <c r="T663" s="42"/>
      <c r="U663" s="42"/>
      <c r="V663" s="42"/>
      <c r="W663" s="42"/>
      <c r="X663" s="42"/>
      <c r="Y663" s="25"/>
    </row>
    <row r="664" spans="5:25">
      <c r="F664" s="4"/>
      <c r="H664" s="25"/>
      <c r="I664" s="25"/>
      <c r="M664" s="42"/>
      <c r="N664" s="9"/>
      <c r="O664" s="9"/>
      <c r="P664" s="9"/>
      <c r="Q664" s="8"/>
      <c r="R664" s="8"/>
      <c r="S664" s="42"/>
      <c r="T664" s="42"/>
      <c r="U664" s="42"/>
      <c r="V664" s="42"/>
      <c r="W664" s="42"/>
      <c r="X664" s="42"/>
      <c r="Y664" s="25"/>
    </row>
    <row r="665" spans="5:25">
      <c r="F665" s="4"/>
      <c r="H665" s="25"/>
      <c r="I665" s="25"/>
      <c r="M665" s="42"/>
      <c r="N665" s="9"/>
      <c r="O665" s="9"/>
      <c r="P665" s="9"/>
      <c r="Q665" s="8"/>
      <c r="R665" s="8"/>
      <c r="S665" s="42"/>
      <c r="T665" s="42"/>
      <c r="U665" s="42"/>
      <c r="V665" s="42"/>
      <c r="W665" s="42"/>
      <c r="X665" s="42"/>
      <c r="Y665" s="25"/>
    </row>
    <row r="666" spans="5:25">
      <c r="F666" s="4"/>
      <c r="H666" s="25"/>
      <c r="I666" s="25"/>
      <c r="M666" s="42"/>
      <c r="N666" s="9"/>
      <c r="O666" s="9"/>
      <c r="P666" s="9"/>
      <c r="Q666" s="8"/>
      <c r="R666" s="8"/>
      <c r="S666" s="42"/>
      <c r="T666" s="42"/>
      <c r="U666" s="42"/>
      <c r="V666" s="42"/>
      <c r="W666" s="42"/>
      <c r="X666" s="42"/>
      <c r="Y666" s="25"/>
    </row>
    <row r="667" spans="5:25">
      <c r="E667" s="38"/>
      <c r="F667" s="4"/>
      <c r="H667" s="25"/>
      <c r="I667" s="25"/>
      <c r="M667" s="42"/>
      <c r="N667" s="9"/>
      <c r="O667" s="9"/>
      <c r="P667" s="9"/>
      <c r="Q667" s="8"/>
      <c r="R667" s="8"/>
      <c r="S667" s="42"/>
      <c r="T667" s="42"/>
      <c r="U667" s="42"/>
      <c r="V667" s="42"/>
      <c r="W667" s="42"/>
      <c r="X667" s="42"/>
      <c r="Y667" s="25"/>
    </row>
    <row r="668" spans="5:25">
      <c r="F668" s="4"/>
      <c r="H668" s="25"/>
      <c r="I668" s="25"/>
      <c r="M668" s="42"/>
      <c r="N668" s="9"/>
      <c r="O668" s="9"/>
      <c r="P668" s="9"/>
      <c r="Q668" s="8"/>
      <c r="R668" s="8"/>
      <c r="S668" s="42"/>
      <c r="T668" s="42"/>
      <c r="U668" s="42"/>
      <c r="V668" s="42"/>
      <c r="W668" s="42"/>
      <c r="X668" s="42"/>
      <c r="Y668" s="25"/>
    </row>
    <row r="669" spans="5:25">
      <c r="F669" s="4"/>
      <c r="H669" s="25"/>
      <c r="I669" s="25"/>
      <c r="M669" s="42"/>
      <c r="N669" s="9"/>
      <c r="O669" s="9"/>
      <c r="P669" s="9"/>
      <c r="Q669" s="8"/>
      <c r="R669" s="8"/>
      <c r="S669" s="42"/>
      <c r="T669" s="42"/>
      <c r="U669" s="42"/>
      <c r="V669" s="42"/>
      <c r="W669" s="42"/>
      <c r="X669" s="42"/>
      <c r="Y669" s="25"/>
    </row>
    <row r="670" spans="5:25">
      <c r="F670" s="4"/>
      <c r="H670" s="25"/>
      <c r="I670" s="25"/>
      <c r="M670" s="42"/>
      <c r="N670" s="9"/>
      <c r="O670" s="9"/>
      <c r="P670" s="9"/>
      <c r="Q670" s="8"/>
      <c r="R670" s="8"/>
      <c r="S670" s="42"/>
      <c r="T670" s="42"/>
      <c r="U670" s="42"/>
      <c r="V670" s="42"/>
      <c r="W670" s="42"/>
      <c r="X670" s="42"/>
      <c r="Y670" s="25"/>
    </row>
    <row r="671" spans="5:25">
      <c r="F671" s="4"/>
      <c r="H671" s="25"/>
      <c r="I671" s="25"/>
      <c r="M671" s="42"/>
      <c r="N671" s="9"/>
      <c r="O671" s="9"/>
      <c r="P671" s="9"/>
      <c r="Q671" s="8"/>
      <c r="R671" s="8"/>
      <c r="S671" s="42"/>
      <c r="T671" s="42"/>
      <c r="U671" s="42"/>
      <c r="V671" s="42"/>
      <c r="W671" s="42"/>
      <c r="X671" s="42"/>
      <c r="Y671" s="25"/>
    </row>
    <row r="672" spans="5:25">
      <c r="F672" s="4"/>
      <c r="H672" s="25"/>
      <c r="I672" s="25"/>
      <c r="M672" s="42"/>
      <c r="N672" s="9"/>
      <c r="O672" s="9"/>
      <c r="P672" s="9"/>
      <c r="Q672" s="8"/>
      <c r="R672" s="8"/>
      <c r="S672" s="42"/>
      <c r="T672" s="42"/>
      <c r="U672" s="42"/>
      <c r="V672" s="42"/>
      <c r="W672" s="42"/>
      <c r="X672" s="42"/>
      <c r="Y672" s="25"/>
    </row>
    <row r="673" spans="5:25">
      <c r="F673" s="4"/>
      <c r="H673" s="25"/>
      <c r="I673" s="25"/>
      <c r="M673" s="42"/>
      <c r="N673" s="9"/>
      <c r="O673" s="9"/>
      <c r="P673" s="9"/>
      <c r="Q673" s="8"/>
      <c r="R673" s="8"/>
      <c r="S673" s="42"/>
      <c r="T673" s="42"/>
      <c r="U673" s="42"/>
      <c r="V673" s="42"/>
      <c r="W673" s="42"/>
      <c r="X673" s="42"/>
      <c r="Y673" s="25"/>
    </row>
    <row r="674" spans="5:25">
      <c r="F674" s="4"/>
      <c r="H674" s="25"/>
      <c r="I674" s="25"/>
      <c r="M674" s="42"/>
      <c r="N674" s="9"/>
      <c r="O674" s="9"/>
      <c r="P674" s="9"/>
      <c r="Q674" s="8"/>
      <c r="R674" s="8"/>
      <c r="S674" s="42"/>
      <c r="T674" s="42"/>
      <c r="U674" s="42"/>
      <c r="V674" s="42"/>
      <c r="W674" s="42"/>
      <c r="X674" s="42"/>
      <c r="Y674" s="25"/>
    </row>
    <row r="675" spans="5:25">
      <c r="E675" s="38"/>
      <c r="F675" s="4"/>
      <c r="H675" s="25"/>
      <c r="I675" s="25"/>
      <c r="M675" s="42"/>
      <c r="N675" s="9"/>
      <c r="O675" s="9"/>
      <c r="P675" s="9"/>
      <c r="Q675" s="8"/>
      <c r="R675" s="8"/>
      <c r="S675" s="42"/>
      <c r="T675" s="42"/>
      <c r="U675" s="42"/>
      <c r="V675" s="42"/>
      <c r="W675" s="42"/>
      <c r="X675" s="42"/>
      <c r="Y675" s="25"/>
    </row>
    <row r="676" spans="5:25">
      <c r="F676" s="4"/>
      <c r="H676" s="25"/>
      <c r="I676" s="25"/>
      <c r="M676" s="42"/>
      <c r="N676" s="9"/>
      <c r="O676" s="9"/>
      <c r="P676" s="9"/>
      <c r="Q676" s="8"/>
      <c r="R676" s="8"/>
      <c r="S676" s="42"/>
      <c r="T676" s="42"/>
      <c r="U676" s="42"/>
      <c r="V676" s="42"/>
      <c r="W676" s="42"/>
      <c r="X676" s="42"/>
      <c r="Y676" s="25"/>
    </row>
    <row r="677" spans="5:25">
      <c r="E677" s="38"/>
      <c r="F677" s="4"/>
      <c r="H677" s="25"/>
      <c r="I677" s="25"/>
      <c r="M677" s="42"/>
      <c r="N677" s="9"/>
      <c r="O677" s="9"/>
      <c r="P677" s="9"/>
      <c r="Q677" s="8"/>
      <c r="R677" s="8"/>
      <c r="S677" s="42"/>
      <c r="T677" s="42"/>
      <c r="U677" s="42"/>
      <c r="V677" s="42"/>
      <c r="W677" s="42"/>
      <c r="X677" s="42"/>
      <c r="Y677" s="25"/>
    </row>
    <row r="678" spans="5:25">
      <c r="F678" s="4"/>
      <c r="H678" s="25"/>
      <c r="I678" s="25"/>
      <c r="M678" s="42"/>
      <c r="N678" s="9"/>
      <c r="O678" s="9"/>
      <c r="P678" s="9"/>
      <c r="Q678" s="8"/>
      <c r="R678" s="8"/>
      <c r="S678" s="42"/>
      <c r="T678" s="42"/>
      <c r="U678" s="42"/>
      <c r="V678" s="42"/>
      <c r="W678" s="42"/>
      <c r="X678" s="42"/>
      <c r="Y678" s="25"/>
    </row>
    <row r="679" spans="5:25">
      <c r="F679" s="4"/>
      <c r="H679" s="25"/>
      <c r="I679" s="25"/>
      <c r="M679" s="42"/>
      <c r="N679" s="9"/>
      <c r="O679" s="9"/>
      <c r="P679" s="9"/>
      <c r="Q679" s="8"/>
      <c r="R679" s="8"/>
      <c r="S679" s="42"/>
      <c r="T679" s="42"/>
      <c r="U679" s="42"/>
      <c r="V679" s="42"/>
      <c r="W679" s="42"/>
      <c r="X679" s="42"/>
      <c r="Y679" s="25"/>
    </row>
    <row r="680" spans="5:25">
      <c r="F680" s="4"/>
      <c r="H680" s="25"/>
      <c r="I680" s="25"/>
      <c r="M680" s="42"/>
      <c r="N680" s="9"/>
      <c r="O680" s="9"/>
      <c r="P680" s="9"/>
      <c r="Q680" s="8"/>
      <c r="R680" s="8"/>
      <c r="S680" s="42"/>
      <c r="T680" s="42"/>
      <c r="U680" s="42"/>
      <c r="V680" s="42"/>
      <c r="W680" s="42"/>
      <c r="X680" s="42"/>
      <c r="Y680" s="25"/>
    </row>
    <row r="681" spans="5:25">
      <c r="F681" s="4"/>
      <c r="H681" s="25"/>
      <c r="I681" s="25"/>
      <c r="M681" s="42"/>
      <c r="N681" s="9"/>
      <c r="O681" s="9"/>
      <c r="P681" s="9"/>
      <c r="Q681" s="8"/>
      <c r="R681" s="8"/>
      <c r="S681" s="42"/>
      <c r="T681" s="42"/>
      <c r="U681" s="42"/>
      <c r="V681" s="42"/>
      <c r="W681" s="42"/>
      <c r="X681" s="42"/>
      <c r="Y681" s="25"/>
    </row>
    <row r="682" spans="5:25">
      <c r="F682" s="4"/>
      <c r="H682" s="25"/>
      <c r="I682" s="25"/>
      <c r="M682" s="42"/>
      <c r="N682" s="9"/>
      <c r="O682" s="9"/>
      <c r="P682" s="9"/>
      <c r="Q682" s="8"/>
      <c r="R682" s="8"/>
      <c r="S682" s="42"/>
      <c r="T682" s="42"/>
      <c r="U682" s="42"/>
      <c r="V682" s="42"/>
      <c r="W682" s="42"/>
      <c r="X682" s="42"/>
      <c r="Y682" s="25"/>
    </row>
    <row r="683" spans="5:25">
      <c r="E683" s="38"/>
      <c r="F683" s="4"/>
      <c r="H683" s="25"/>
      <c r="I683" s="25"/>
      <c r="M683" s="42"/>
      <c r="N683" s="9"/>
      <c r="O683" s="9"/>
      <c r="P683" s="9"/>
      <c r="Q683" s="8"/>
      <c r="R683" s="8"/>
      <c r="S683" s="42"/>
      <c r="T683" s="42"/>
      <c r="U683" s="42"/>
      <c r="V683" s="42"/>
      <c r="W683" s="42"/>
      <c r="X683" s="42"/>
      <c r="Y683" s="25"/>
    </row>
    <row r="684" spans="5:25">
      <c r="F684" s="4"/>
      <c r="H684" s="25"/>
      <c r="I684" s="25"/>
      <c r="M684" s="42"/>
      <c r="N684" s="9"/>
      <c r="O684" s="9"/>
      <c r="P684" s="9"/>
      <c r="Q684" s="8"/>
      <c r="R684" s="8"/>
      <c r="S684" s="42"/>
      <c r="T684" s="42"/>
      <c r="U684" s="42"/>
      <c r="V684" s="42"/>
      <c r="W684" s="42"/>
      <c r="X684" s="42"/>
      <c r="Y684" s="25"/>
    </row>
    <row r="685" spans="5:25">
      <c r="F685" s="4"/>
      <c r="H685" s="25"/>
      <c r="I685" s="25"/>
      <c r="M685" s="42"/>
      <c r="N685" s="9"/>
      <c r="O685" s="9"/>
      <c r="P685" s="9"/>
      <c r="Q685" s="8"/>
      <c r="R685" s="8"/>
      <c r="S685" s="42"/>
      <c r="T685" s="42"/>
      <c r="U685" s="42"/>
      <c r="V685" s="42"/>
      <c r="W685" s="42"/>
      <c r="X685" s="42"/>
      <c r="Y685" s="25"/>
    </row>
    <row r="686" spans="5:25">
      <c r="E686" s="38"/>
      <c r="F686" s="4"/>
      <c r="H686" s="25"/>
      <c r="I686" s="25"/>
      <c r="M686" s="42"/>
      <c r="N686" s="9"/>
      <c r="O686" s="9"/>
      <c r="P686" s="9"/>
      <c r="Q686" s="8"/>
      <c r="R686" s="8"/>
      <c r="S686" s="42"/>
      <c r="T686" s="42"/>
      <c r="U686" s="42"/>
      <c r="V686" s="42"/>
      <c r="W686" s="42"/>
      <c r="X686" s="42"/>
      <c r="Y686" s="25"/>
    </row>
    <row r="687" spans="5:25">
      <c r="F687" s="4"/>
      <c r="H687" s="25"/>
      <c r="I687" s="25"/>
      <c r="M687" s="42"/>
      <c r="N687" s="9"/>
      <c r="O687" s="9"/>
      <c r="P687" s="9"/>
      <c r="Q687" s="8"/>
      <c r="R687" s="8"/>
      <c r="S687" s="42"/>
      <c r="T687" s="42"/>
      <c r="U687" s="42"/>
      <c r="V687" s="42"/>
      <c r="W687" s="42"/>
      <c r="X687" s="42"/>
      <c r="Y687" s="25"/>
    </row>
    <row r="688" spans="5:25">
      <c r="F688" s="4"/>
      <c r="H688" s="25"/>
      <c r="I688" s="25"/>
      <c r="M688" s="42"/>
      <c r="N688" s="9"/>
      <c r="O688" s="9"/>
      <c r="P688" s="9"/>
      <c r="Q688" s="8"/>
      <c r="R688" s="8"/>
      <c r="S688" s="42"/>
      <c r="T688" s="42"/>
      <c r="U688" s="42"/>
      <c r="V688" s="42"/>
      <c r="W688" s="42"/>
      <c r="X688" s="42"/>
      <c r="Y688" s="25"/>
    </row>
    <row r="689" spans="5:25">
      <c r="E689" s="38"/>
      <c r="F689" s="4"/>
      <c r="H689" s="25"/>
      <c r="I689" s="25"/>
      <c r="M689" s="42"/>
      <c r="N689" s="9"/>
      <c r="O689" s="9"/>
      <c r="P689" s="9"/>
      <c r="Q689" s="8"/>
      <c r="R689" s="8"/>
      <c r="S689" s="42"/>
      <c r="T689" s="42"/>
      <c r="U689" s="42"/>
      <c r="V689" s="42"/>
      <c r="W689" s="42"/>
      <c r="X689" s="42"/>
      <c r="Y689" s="25"/>
    </row>
    <row r="690" spans="5:25">
      <c r="F690" s="4"/>
      <c r="H690" s="25"/>
      <c r="I690" s="25"/>
      <c r="M690" s="42"/>
      <c r="N690" s="9"/>
      <c r="O690" s="9"/>
      <c r="P690" s="9"/>
      <c r="Q690" s="8"/>
      <c r="R690" s="8"/>
      <c r="S690" s="42"/>
      <c r="T690" s="42"/>
      <c r="U690" s="42"/>
      <c r="V690" s="42"/>
      <c r="W690" s="42"/>
      <c r="X690" s="42"/>
      <c r="Y690" s="25"/>
    </row>
    <row r="691" spans="5:25">
      <c r="F691" s="4"/>
      <c r="H691" s="25"/>
      <c r="I691" s="25"/>
      <c r="M691" s="42"/>
      <c r="N691" s="9"/>
      <c r="O691" s="9"/>
      <c r="P691" s="9"/>
      <c r="Q691" s="8"/>
      <c r="R691" s="8"/>
      <c r="S691" s="42"/>
      <c r="T691" s="42"/>
      <c r="U691" s="42"/>
      <c r="V691" s="42"/>
      <c r="W691" s="42"/>
      <c r="X691" s="42"/>
      <c r="Y691" s="25"/>
    </row>
    <row r="692" spans="5:25">
      <c r="F692" s="4"/>
      <c r="H692" s="25"/>
      <c r="I692" s="25"/>
      <c r="M692" s="42"/>
      <c r="N692" s="9"/>
      <c r="O692" s="9"/>
      <c r="P692" s="9"/>
      <c r="Q692" s="8"/>
      <c r="R692" s="8"/>
      <c r="S692" s="42"/>
      <c r="T692" s="42"/>
      <c r="U692" s="42"/>
      <c r="V692" s="42"/>
      <c r="W692" s="42"/>
      <c r="X692" s="42"/>
      <c r="Y692" s="25"/>
    </row>
    <row r="693" spans="5:25">
      <c r="E693" s="38"/>
      <c r="F693" s="4"/>
      <c r="H693" s="25"/>
      <c r="I693" s="25"/>
      <c r="M693" s="42"/>
      <c r="N693" s="9"/>
      <c r="O693" s="9"/>
      <c r="P693" s="9"/>
      <c r="Q693" s="8"/>
      <c r="R693" s="8"/>
      <c r="S693" s="42"/>
      <c r="T693" s="42"/>
      <c r="U693" s="42"/>
      <c r="V693" s="42"/>
      <c r="W693" s="42"/>
      <c r="X693" s="42"/>
      <c r="Y693" s="25"/>
    </row>
    <row r="694" spans="5:25">
      <c r="F694" s="4"/>
      <c r="H694" s="25"/>
      <c r="I694" s="25"/>
      <c r="M694" s="42"/>
      <c r="N694" s="9"/>
      <c r="O694" s="9"/>
      <c r="P694" s="9"/>
      <c r="Q694" s="8"/>
      <c r="R694" s="8"/>
      <c r="S694" s="42"/>
      <c r="T694" s="42"/>
      <c r="U694" s="42"/>
      <c r="V694" s="42"/>
      <c r="W694" s="42"/>
      <c r="X694" s="42"/>
      <c r="Y694" s="25"/>
    </row>
    <row r="695" spans="5:25">
      <c r="E695" s="38"/>
      <c r="F695" s="4"/>
      <c r="H695" s="25"/>
      <c r="I695" s="25"/>
      <c r="M695" s="42"/>
      <c r="N695" s="9"/>
      <c r="O695" s="9"/>
      <c r="P695" s="9"/>
      <c r="Q695" s="8"/>
      <c r="R695" s="8"/>
      <c r="S695" s="42"/>
      <c r="T695" s="42"/>
      <c r="U695" s="42"/>
      <c r="V695" s="42"/>
      <c r="W695" s="42"/>
      <c r="X695" s="42"/>
      <c r="Y695" s="25"/>
    </row>
    <row r="696" spans="5:25">
      <c r="F696" s="4"/>
      <c r="H696" s="25"/>
      <c r="I696" s="25"/>
      <c r="M696" s="42"/>
      <c r="N696" s="9"/>
      <c r="O696" s="9"/>
      <c r="P696" s="9"/>
      <c r="Q696" s="8"/>
      <c r="R696" s="8"/>
      <c r="S696" s="42"/>
      <c r="T696" s="42"/>
      <c r="U696" s="42"/>
      <c r="V696" s="42"/>
      <c r="W696" s="42"/>
      <c r="X696" s="42"/>
      <c r="Y696" s="25"/>
    </row>
    <row r="697" spans="5:25">
      <c r="F697" s="4"/>
      <c r="H697" s="25"/>
      <c r="I697" s="25"/>
      <c r="M697" s="42"/>
      <c r="N697" s="9"/>
      <c r="O697" s="9"/>
      <c r="P697" s="9"/>
      <c r="Q697" s="8"/>
      <c r="R697" s="8"/>
      <c r="S697" s="42"/>
      <c r="T697" s="42"/>
      <c r="U697" s="42"/>
      <c r="V697" s="42"/>
      <c r="W697" s="42"/>
      <c r="X697" s="42"/>
      <c r="Y697" s="25"/>
    </row>
    <row r="698" spans="5:25">
      <c r="F698" s="4"/>
      <c r="H698" s="25"/>
      <c r="I698" s="25"/>
      <c r="M698" s="42"/>
      <c r="N698" s="9"/>
      <c r="O698" s="9"/>
      <c r="P698" s="9"/>
      <c r="Q698" s="8"/>
      <c r="R698" s="8"/>
      <c r="S698" s="42"/>
      <c r="T698" s="42"/>
      <c r="U698" s="42"/>
      <c r="V698" s="42"/>
      <c r="W698" s="42"/>
      <c r="X698" s="42"/>
      <c r="Y698" s="25"/>
    </row>
    <row r="699" spans="5:25">
      <c r="F699" s="4"/>
      <c r="H699" s="25"/>
      <c r="I699" s="25"/>
      <c r="M699" s="42"/>
      <c r="N699" s="9"/>
      <c r="O699" s="9"/>
      <c r="P699" s="9"/>
      <c r="Q699" s="8"/>
      <c r="R699" s="8"/>
      <c r="S699" s="42"/>
      <c r="T699" s="42"/>
      <c r="U699" s="42"/>
      <c r="V699" s="42"/>
      <c r="W699" s="42"/>
      <c r="X699" s="42"/>
      <c r="Y699" s="25"/>
    </row>
    <row r="700" spans="5:25">
      <c r="F700" s="4"/>
      <c r="H700" s="25"/>
      <c r="I700" s="25"/>
      <c r="M700" s="42"/>
      <c r="N700" s="9"/>
      <c r="O700" s="9"/>
      <c r="P700" s="9"/>
      <c r="Q700" s="8"/>
      <c r="R700" s="8"/>
      <c r="S700" s="42"/>
      <c r="T700" s="42"/>
      <c r="U700" s="42"/>
      <c r="V700" s="42"/>
      <c r="W700" s="42"/>
      <c r="X700" s="42"/>
      <c r="Y700" s="25"/>
    </row>
    <row r="701" spans="5:25">
      <c r="F701" s="4"/>
      <c r="H701" s="25"/>
      <c r="I701" s="25"/>
      <c r="M701" s="42"/>
      <c r="N701" s="9"/>
      <c r="O701" s="9"/>
      <c r="P701" s="9"/>
      <c r="Q701" s="8"/>
      <c r="R701" s="8"/>
      <c r="S701" s="42"/>
      <c r="T701" s="42"/>
      <c r="U701" s="42"/>
      <c r="V701" s="42"/>
      <c r="W701" s="42"/>
      <c r="X701" s="42"/>
      <c r="Y701" s="25"/>
    </row>
    <row r="702" spans="5:25">
      <c r="F702" s="4"/>
      <c r="H702" s="25"/>
      <c r="I702" s="25"/>
      <c r="M702" s="42"/>
      <c r="N702" s="9"/>
      <c r="O702" s="9"/>
      <c r="P702" s="9"/>
      <c r="Q702" s="8"/>
      <c r="R702" s="8"/>
      <c r="S702" s="42"/>
      <c r="T702" s="42"/>
      <c r="U702" s="42"/>
      <c r="V702" s="42"/>
      <c r="W702" s="42"/>
      <c r="X702" s="42"/>
      <c r="Y702" s="25"/>
    </row>
    <row r="703" spans="5:25">
      <c r="F703" s="4"/>
      <c r="H703" s="25"/>
      <c r="I703" s="25"/>
      <c r="M703" s="42"/>
      <c r="N703" s="9"/>
      <c r="O703" s="9"/>
      <c r="P703" s="9"/>
      <c r="Q703" s="8"/>
      <c r="R703" s="8"/>
      <c r="S703" s="42"/>
      <c r="T703" s="42"/>
      <c r="U703" s="42"/>
      <c r="V703" s="42"/>
      <c r="W703" s="42"/>
      <c r="X703" s="42"/>
      <c r="Y703" s="25"/>
    </row>
    <row r="704" spans="5:25">
      <c r="E704" s="38"/>
      <c r="F704" s="4"/>
      <c r="H704" s="25"/>
      <c r="I704" s="25"/>
      <c r="M704" s="42"/>
      <c r="N704" s="9"/>
      <c r="O704" s="9"/>
      <c r="P704" s="9"/>
      <c r="Q704" s="8"/>
      <c r="R704" s="8"/>
      <c r="S704" s="42"/>
      <c r="T704" s="42"/>
      <c r="U704" s="42"/>
      <c r="V704" s="42"/>
      <c r="W704" s="42"/>
      <c r="X704" s="42"/>
      <c r="Y704" s="25"/>
    </row>
    <row r="705" spans="5:25">
      <c r="F705" s="4"/>
      <c r="H705" s="25"/>
      <c r="I705" s="25"/>
      <c r="M705" s="42"/>
      <c r="N705" s="9"/>
      <c r="O705" s="9"/>
      <c r="P705" s="9"/>
      <c r="Q705" s="8"/>
      <c r="R705" s="8"/>
      <c r="S705" s="42"/>
      <c r="T705" s="42"/>
      <c r="U705" s="42"/>
      <c r="V705" s="42"/>
      <c r="W705" s="42"/>
      <c r="X705" s="42"/>
      <c r="Y705" s="25"/>
    </row>
    <row r="706" spans="5:25">
      <c r="F706" s="4"/>
      <c r="H706" s="25"/>
      <c r="I706" s="25"/>
      <c r="M706" s="42"/>
      <c r="N706" s="9"/>
      <c r="O706" s="9"/>
      <c r="P706" s="9"/>
      <c r="Q706" s="8"/>
      <c r="R706" s="8"/>
      <c r="S706" s="42"/>
      <c r="T706" s="42"/>
      <c r="U706" s="42"/>
      <c r="V706" s="42"/>
      <c r="W706" s="42"/>
      <c r="X706" s="42"/>
      <c r="Y706" s="25"/>
    </row>
    <row r="707" spans="5:25">
      <c r="F707" s="4"/>
      <c r="H707" s="25"/>
      <c r="I707" s="25"/>
      <c r="M707" s="42"/>
      <c r="N707" s="9"/>
      <c r="O707" s="9"/>
      <c r="P707" s="9"/>
      <c r="Q707" s="8"/>
      <c r="R707" s="8"/>
      <c r="S707" s="42"/>
      <c r="T707" s="42"/>
      <c r="U707" s="42"/>
      <c r="V707" s="42"/>
      <c r="W707" s="42"/>
      <c r="X707" s="42"/>
      <c r="Y707" s="25"/>
    </row>
    <row r="708" spans="5:25">
      <c r="F708" s="4"/>
      <c r="H708" s="25"/>
      <c r="I708" s="25"/>
      <c r="M708" s="42"/>
      <c r="N708" s="9"/>
      <c r="O708" s="9"/>
      <c r="P708" s="9"/>
      <c r="Q708" s="8"/>
      <c r="R708" s="8"/>
      <c r="S708" s="42"/>
      <c r="T708" s="42"/>
      <c r="U708" s="42"/>
      <c r="V708" s="42"/>
      <c r="W708" s="42"/>
      <c r="X708" s="42"/>
      <c r="Y708" s="25"/>
    </row>
    <row r="709" spans="5:25">
      <c r="E709" s="38"/>
      <c r="F709" s="4"/>
      <c r="H709" s="25"/>
      <c r="I709" s="25"/>
      <c r="M709" s="42"/>
      <c r="N709" s="9"/>
      <c r="O709" s="9"/>
      <c r="P709" s="9"/>
      <c r="Q709" s="8"/>
      <c r="R709" s="8"/>
      <c r="S709" s="42"/>
      <c r="T709" s="42"/>
      <c r="U709" s="42"/>
      <c r="V709" s="42"/>
      <c r="W709" s="42"/>
      <c r="X709" s="42"/>
      <c r="Y709" s="25"/>
    </row>
    <row r="710" spans="5:25">
      <c r="F710" s="4"/>
      <c r="H710" s="25"/>
      <c r="I710" s="25"/>
      <c r="M710" s="42"/>
      <c r="N710" s="9"/>
      <c r="O710" s="9"/>
      <c r="P710" s="9"/>
      <c r="Q710" s="8"/>
      <c r="R710" s="8"/>
      <c r="S710" s="42"/>
      <c r="T710" s="42"/>
      <c r="U710" s="42"/>
      <c r="V710" s="42"/>
      <c r="W710" s="42"/>
      <c r="X710" s="42"/>
      <c r="Y710" s="25"/>
    </row>
    <row r="711" spans="5:25">
      <c r="F711" s="4"/>
      <c r="H711" s="25"/>
      <c r="I711" s="25"/>
      <c r="M711" s="42"/>
      <c r="N711" s="9"/>
      <c r="O711" s="9"/>
      <c r="P711" s="9"/>
      <c r="Q711" s="8"/>
      <c r="R711" s="8"/>
      <c r="S711" s="42"/>
      <c r="T711" s="42"/>
      <c r="U711" s="42"/>
      <c r="V711" s="42"/>
      <c r="W711" s="42"/>
      <c r="X711" s="42"/>
      <c r="Y711" s="25"/>
    </row>
    <row r="712" spans="5:25">
      <c r="F712" s="4"/>
      <c r="H712" s="25"/>
      <c r="I712" s="25"/>
      <c r="M712" s="42"/>
      <c r="N712" s="9"/>
      <c r="O712" s="9"/>
      <c r="P712" s="9"/>
      <c r="Q712" s="8"/>
      <c r="R712" s="8"/>
      <c r="S712" s="42"/>
      <c r="T712" s="42"/>
      <c r="U712" s="42"/>
      <c r="V712" s="42"/>
      <c r="W712" s="42"/>
      <c r="X712" s="42"/>
      <c r="Y712" s="25"/>
    </row>
    <row r="713" spans="5:25">
      <c r="F713" s="4"/>
      <c r="H713" s="25"/>
      <c r="I713" s="25"/>
      <c r="M713" s="42"/>
      <c r="N713" s="9"/>
      <c r="O713" s="9"/>
      <c r="P713" s="9"/>
      <c r="Q713" s="8"/>
      <c r="R713" s="8"/>
      <c r="S713" s="42"/>
      <c r="T713" s="42"/>
      <c r="U713" s="42"/>
      <c r="V713" s="42"/>
      <c r="W713" s="42"/>
      <c r="X713" s="42"/>
      <c r="Y713" s="25"/>
    </row>
    <row r="714" spans="5:25">
      <c r="F714" s="4"/>
      <c r="H714" s="25"/>
      <c r="I714" s="25"/>
      <c r="M714" s="42"/>
      <c r="N714" s="9"/>
      <c r="O714" s="9"/>
      <c r="P714" s="9"/>
      <c r="Q714" s="8"/>
      <c r="R714" s="8"/>
      <c r="S714" s="42"/>
      <c r="T714" s="42"/>
      <c r="U714" s="42"/>
      <c r="V714" s="42"/>
      <c r="W714" s="42"/>
      <c r="X714" s="42"/>
      <c r="Y714" s="25"/>
    </row>
    <row r="715" spans="5:25">
      <c r="F715" s="4"/>
      <c r="H715" s="25"/>
      <c r="I715" s="25"/>
      <c r="M715" s="42"/>
      <c r="N715" s="9"/>
      <c r="O715" s="9"/>
      <c r="P715" s="9"/>
      <c r="Q715" s="8"/>
      <c r="R715" s="8"/>
      <c r="S715" s="42"/>
      <c r="T715" s="42"/>
      <c r="U715" s="42"/>
      <c r="V715" s="42"/>
      <c r="W715" s="42"/>
      <c r="X715" s="42"/>
      <c r="Y715" s="25"/>
    </row>
    <row r="716" spans="5:25">
      <c r="F716" s="4"/>
      <c r="H716" s="25"/>
      <c r="I716" s="25"/>
      <c r="M716" s="42"/>
      <c r="N716" s="9"/>
      <c r="O716" s="9"/>
      <c r="P716" s="9"/>
      <c r="Q716" s="8"/>
      <c r="R716" s="8"/>
      <c r="S716" s="42"/>
      <c r="T716" s="42"/>
      <c r="U716" s="42"/>
      <c r="V716" s="42"/>
      <c r="W716" s="42"/>
      <c r="X716" s="42"/>
      <c r="Y716" s="25"/>
    </row>
    <row r="717" spans="5:25">
      <c r="F717" s="4"/>
      <c r="H717" s="25"/>
      <c r="I717" s="25"/>
      <c r="M717" s="42"/>
      <c r="N717" s="9"/>
      <c r="O717" s="9"/>
      <c r="P717" s="9"/>
      <c r="Q717" s="8"/>
      <c r="R717" s="8"/>
      <c r="S717" s="42"/>
      <c r="T717" s="42"/>
      <c r="U717" s="42"/>
      <c r="V717" s="42"/>
      <c r="W717" s="42"/>
      <c r="X717" s="42"/>
      <c r="Y717" s="25"/>
    </row>
    <row r="718" spans="5:25">
      <c r="F718" s="4"/>
      <c r="H718" s="25"/>
      <c r="I718" s="25"/>
      <c r="M718" s="42"/>
      <c r="N718" s="9"/>
      <c r="O718" s="9"/>
      <c r="P718" s="9"/>
      <c r="Q718" s="8"/>
      <c r="R718" s="8"/>
      <c r="S718" s="42"/>
      <c r="T718" s="42"/>
      <c r="U718" s="42"/>
      <c r="V718" s="42"/>
      <c r="W718" s="42"/>
      <c r="X718" s="42"/>
      <c r="Y718" s="25"/>
    </row>
    <row r="719" spans="5:25">
      <c r="F719" s="4"/>
      <c r="H719" s="25"/>
      <c r="I719" s="25"/>
      <c r="M719" s="42"/>
      <c r="N719" s="9"/>
      <c r="O719" s="9"/>
      <c r="P719" s="9"/>
      <c r="Q719" s="8"/>
      <c r="R719" s="8"/>
      <c r="S719" s="42"/>
      <c r="T719" s="42"/>
      <c r="U719" s="42"/>
      <c r="V719" s="42"/>
      <c r="W719" s="42"/>
      <c r="X719" s="42"/>
      <c r="Y719" s="25"/>
    </row>
    <row r="720" spans="5:25">
      <c r="E720" s="38"/>
      <c r="F720" s="4"/>
      <c r="H720" s="25"/>
      <c r="I720" s="25"/>
      <c r="M720" s="42"/>
      <c r="N720" s="9"/>
      <c r="O720" s="9"/>
      <c r="P720" s="9"/>
      <c r="Q720" s="8"/>
      <c r="R720" s="8"/>
      <c r="S720" s="42"/>
      <c r="T720" s="42"/>
      <c r="U720" s="42"/>
      <c r="V720" s="42"/>
      <c r="W720" s="42"/>
      <c r="X720" s="42"/>
      <c r="Y720" s="25"/>
    </row>
    <row r="721" spans="6:25">
      <c r="F721" s="4"/>
      <c r="H721" s="25"/>
      <c r="I721" s="25"/>
      <c r="M721" s="42"/>
      <c r="N721" s="9"/>
      <c r="O721" s="9"/>
      <c r="P721" s="9"/>
      <c r="Q721" s="8"/>
      <c r="R721" s="8"/>
      <c r="S721" s="42"/>
      <c r="T721" s="42"/>
      <c r="U721" s="42"/>
      <c r="V721" s="42"/>
      <c r="W721" s="42"/>
      <c r="X721" s="42"/>
      <c r="Y721" s="25"/>
    </row>
    <row r="722" spans="6:25">
      <c r="F722" s="4"/>
      <c r="H722" s="25"/>
      <c r="I722" s="25"/>
      <c r="M722" s="42"/>
      <c r="N722" s="9"/>
      <c r="O722" s="9"/>
      <c r="P722" s="9"/>
      <c r="Q722" s="8"/>
      <c r="R722" s="8"/>
      <c r="S722" s="42"/>
      <c r="T722" s="42"/>
      <c r="U722" s="42"/>
      <c r="V722" s="42"/>
      <c r="W722" s="42"/>
      <c r="X722" s="42"/>
      <c r="Y722" s="25"/>
    </row>
    <row r="723" spans="6:25">
      <c r="F723" s="4"/>
      <c r="H723" s="25"/>
      <c r="I723" s="25"/>
      <c r="M723" s="42"/>
      <c r="N723" s="9"/>
      <c r="O723" s="9"/>
      <c r="P723" s="9"/>
      <c r="Q723" s="8"/>
      <c r="R723" s="8"/>
      <c r="S723" s="42"/>
      <c r="T723" s="42"/>
      <c r="U723" s="42"/>
      <c r="V723" s="42"/>
      <c r="W723" s="42"/>
      <c r="X723" s="42"/>
      <c r="Y723" s="25"/>
    </row>
    <row r="724" spans="6:25">
      <c r="F724" s="4"/>
      <c r="H724" s="25"/>
      <c r="I724" s="25"/>
      <c r="M724" s="42"/>
      <c r="N724" s="9"/>
      <c r="O724" s="9"/>
      <c r="P724" s="9"/>
      <c r="Q724" s="8"/>
      <c r="R724" s="8"/>
      <c r="S724" s="42"/>
      <c r="T724" s="42"/>
      <c r="U724" s="42"/>
      <c r="V724" s="42"/>
      <c r="W724" s="42"/>
      <c r="X724" s="42"/>
      <c r="Y724" s="25"/>
    </row>
    <row r="725" spans="6:25">
      <c r="F725" s="4"/>
      <c r="H725" s="25"/>
      <c r="I725" s="25"/>
      <c r="M725" s="42"/>
      <c r="N725" s="9"/>
      <c r="O725" s="9"/>
      <c r="P725" s="9"/>
      <c r="Q725" s="8"/>
      <c r="R725" s="8"/>
      <c r="S725" s="42"/>
      <c r="T725" s="42"/>
      <c r="U725" s="42"/>
      <c r="V725" s="42"/>
      <c r="W725" s="42"/>
      <c r="X725" s="42"/>
      <c r="Y725" s="25"/>
    </row>
    <row r="726" spans="6:25">
      <c r="F726" s="4"/>
      <c r="H726" s="25"/>
      <c r="I726" s="25"/>
      <c r="M726" s="42"/>
      <c r="N726" s="9"/>
      <c r="O726" s="9"/>
      <c r="P726" s="9"/>
      <c r="Q726" s="8"/>
      <c r="R726" s="8"/>
      <c r="S726" s="42"/>
      <c r="T726" s="42"/>
      <c r="U726" s="42"/>
      <c r="V726" s="42"/>
      <c r="W726" s="42"/>
      <c r="X726" s="42"/>
      <c r="Y726" s="25"/>
    </row>
    <row r="727" spans="6:25">
      <c r="F727" s="4"/>
      <c r="H727" s="25"/>
      <c r="I727" s="25"/>
      <c r="M727" s="42"/>
      <c r="N727" s="9"/>
      <c r="O727" s="9"/>
      <c r="P727" s="9"/>
      <c r="Q727" s="8"/>
      <c r="R727" s="8"/>
      <c r="S727" s="42"/>
      <c r="T727" s="42"/>
      <c r="U727" s="42"/>
      <c r="V727" s="42"/>
      <c r="W727" s="42"/>
      <c r="X727" s="42"/>
      <c r="Y727" s="25"/>
    </row>
    <row r="728" spans="6:25">
      <c r="F728" s="4"/>
      <c r="H728" s="25"/>
      <c r="I728" s="25"/>
      <c r="M728" s="42"/>
      <c r="N728" s="9"/>
      <c r="O728" s="9"/>
      <c r="P728" s="9"/>
      <c r="Q728" s="8"/>
      <c r="R728" s="8"/>
      <c r="S728" s="42"/>
      <c r="T728" s="42"/>
      <c r="U728" s="42"/>
      <c r="V728" s="42"/>
      <c r="W728" s="42"/>
      <c r="X728" s="42"/>
      <c r="Y728" s="25"/>
    </row>
    <row r="729" spans="6:25">
      <c r="F729" s="4"/>
      <c r="H729" s="25"/>
      <c r="I729" s="25"/>
      <c r="M729" s="42"/>
      <c r="N729" s="9"/>
      <c r="O729" s="9"/>
      <c r="P729" s="9"/>
      <c r="Q729" s="8"/>
      <c r="R729" s="8"/>
      <c r="S729" s="42"/>
      <c r="T729" s="42"/>
      <c r="U729" s="42"/>
      <c r="V729" s="42"/>
      <c r="W729" s="42"/>
      <c r="X729" s="42"/>
      <c r="Y729" s="25"/>
    </row>
    <row r="730" spans="6:25">
      <c r="F730" s="4"/>
      <c r="H730" s="25"/>
      <c r="I730" s="25"/>
      <c r="M730" s="42"/>
      <c r="N730" s="9"/>
      <c r="O730" s="9"/>
      <c r="P730" s="9"/>
      <c r="Q730" s="8"/>
      <c r="R730" s="8"/>
      <c r="S730" s="42"/>
      <c r="T730" s="42"/>
      <c r="U730" s="42"/>
      <c r="V730" s="42"/>
      <c r="W730" s="42"/>
      <c r="X730" s="42"/>
      <c r="Y730" s="25"/>
    </row>
    <row r="731" spans="6:25">
      <c r="F731" s="4"/>
      <c r="H731" s="25"/>
      <c r="I731" s="25"/>
      <c r="M731" s="42"/>
      <c r="N731" s="9"/>
      <c r="O731" s="9"/>
      <c r="P731" s="9"/>
      <c r="Q731" s="8"/>
      <c r="R731" s="8"/>
      <c r="S731" s="42"/>
      <c r="T731" s="42"/>
      <c r="U731" s="42"/>
      <c r="V731" s="42"/>
      <c r="W731" s="42"/>
      <c r="X731" s="42"/>
      <c r="Y731" s="25"/>
    </row>
    <row r="732" spans="6:25">
      <c r="F732" s="4"/>
      <c r="H732" s="25"/>
      <c r="I732" s="25"/>
      <c r="M732" s="42"/>
      <c r="N732" s="9"/>
      <c r="O732" s="9"/>
      <c r="P732" s="9"/>
      <c r="Q732" s="8"/>
      <c r="R732" s="8"/>
      <c r="S732" s="42"/>
      <c r="T732" s="42"/>
      <c r="U732" s="42"/>
      <c r="V732" s="42"/>
      <c r="W732" s="42"/>
      <c r="X732" s="42"/>
      <c r="Y732" s="25"/>
    </row>
    <row r="733" spans="6:25">
      <c r="F733" s="4"/>
      <c r="H733" s="25"/>
      <c r="I733" s="25"/>
      <c r="M733" s="42"/>
      <c r="N733" s="9"/>
      <c r="O733" s="9"/>
      <c r="P733" s="9"/>
      <c r="Q733" s="8"/>
      <c r="R733" s="8"/>
      <c r="S733" s="42"/>
      <c r="T733" s="42"/>
      <c r="U733" s="42"/>
      <c r="V733" s="42"/>
      <c r="W733" s="42"/>
      <c r="X733" s="42"/>
      <c r="Y733" s="25"/>
    </row>
    <row r="734" spans="6:25">
      <c r="F734" s="4"/>
      <c r="H734" s="25"/>
      <c r="I734" s="25"/>
      <c r="M734" s="42"/>
      <c r="N734" s="9"/>
      <c r="O734" s="9"/>
      <c r="P734" s="9"/>
      <c r="Q734" s="8"/>
      <c r="R734" s="8"/>
      <c r="S734" s="42"/>
      <c r="T734" s="42"/>
      <c r="U734" s="42"/>
      <c r="V734" s="42"/>
      <c r="W734" s="42"/>
      <c r="X734" s="42"/>
      <c r="Y734" s="25"/>
    </row>
    <row r="735" spans="6:25">
      <c r="F735" s="4"/>
      <c r="H735" s="25"/>
      <c r="I735" s="25"/>
      <c r="M735" s="42"/>
      <c r="N735" s="9"/>
      <c r="O735" s="9"/>
      <c r="P735" s="9"/>
      <c r="Q735" s="8"/>
      <c r="R735" s="8"/>
      <c r="S735" s="42"/>
      <c r="T735" s="42"/>
      <c r="U735" s="42"/>
      <c r="V735" s="42"/>
      <c r="W735" s="42"/>
      <c r="X735" s="42"/>
      <c r="Y735" s="25"/>
    </row>
    <row r="736" spans="6:25">
      <c r="F736" s="4"/>
      <c r="H736" s="25"/>
      <c r="I736" s="25"/>
      <c r="M736" s="42"/>
      <c r="N736" s="9"/>
      <c r="O736" s="9"/>
      <c r="P736" s="9"/>
      <c r="Q736" s="8"/>
      <c r="R736" s="8"/>
      <c r="S736" s="42"/>
      <c r="T736" s="42"/>
      <c r="U736" s="42"/>
      <c r="V736" s="42"/>
      <c r="W736" s="42"/>
      <c r="X736" s="42"/>
      <c r="Y736" s="25"/>
    </row>
    <row r="737" spans="5:25">
      <c r="F737" s="4"/>
      <c r="H737" s="25"/>
      <c r="I737" s="25"/>
      <c r="M737" s="42"/>
      <c r="N737" s="9"/>
      <c r="O737" s="9"/>
      <c r="P737" s="9"/>
      <c r="Q737" s="8"/>
      <c r="R737" s="8"/>
      <c r="S737" s="42"/>
      <c r="T737" s="42"/>
      <c r="U737" s="42"/>
      <c r="V737" s="42"/>
      <c r="W737" s="42"/>
      <c r="X737" s="42"/>
      <c r="Y737" s="25"/>
    </row>
    <row r="738" spans="5:25">
      <c r="F738" s="4"/>
      <c r="H738" s="25"/>
      <c r="I738" s="25"/>
      <c r="M738" s="42"/>
      <c r="N738" s="9"/>
      <c r="O738" s="9"/>
      <c r="P738" s="9"/>
      <c r="Q738" s="8"/>
      <c r="R738" s="8"/>
      <c r="S738" s="42"/>
      <c r="T738" s="42"/>
      <c r="U738" s="42"/>
      <c r="V738" s="42"/>
      <c r="W738" s="42"/>
      <c r="X738" s="42"/>
      <c r="Y738" s="25"/>
    </row>
    <row r="739" spans="5:25">
      <c r="F739" s="4"/>
      <c r="H739" s="25"/>
      <c r="I739" s="25"/>
      <c r="M739" s="42"/>
      <c r="N739" s="9"/>
      <c r="O739" s="9"/>
      <c r="P739" s="9"/>
      <c r="Q739" s="8"/>
      <c r="R739" s="8"/>
      <c r="S739" s="42"/>
      <c r="T739" s="42"/>
      <c r="U739" s="42"/>
      <c r="V739" s="42"/>
      <c r="W739" s="42"/>
      <c r="X739" s="42"/>
      <c r="Y739" s="25"/>
    </row>
    <row r="740" spans="5:25">
      <c r="E740" s="38"/>
      <c r="F740" s="4"/>
      <c r="H740" s="25"/>
      <c r="I740" s="25"/>
      <c r="M740" s="42"/>
      <c r="N740" s="9"/>
      <c r="O740" s="9"/>
      <c r="P740" s="9"/>
      <c r="Q740" s="8"/>
      <c r="R740" s="8"/>
      <c r="S740" s="42"/>
      <c r="T740" s="42"/>
      <c r="U740" s="42"/>
      <c r="V740" s="42"/>
      <c r="W740" s="42"/>
      <c r="X740" s="42"/>
      <c r="Y740" s="25"/>
    </row>
    <row r="741" spans="5:25">
      <c r="F741" s="4"/>
      <c r="H741" s="25"/>
      <c r="I741" s="25"/>
      <c r="M741" s="42"/>
      <c r="N741" s="9"/>
      <c r="O741" s="9"/>
      <c r="P741" s="9"/>
      <c r="Q741" s="8"/>
      <c r="R741" s="8"/>
      <c r="S741" s="42"/>
      <c r="T741" s="42"/>
      <c r="U741" s="42"/>
      <c r="V741" s="42"/>
      <c r="W741" s="42"/>
      <c r="X741" s="42"/>
      <c r="Y741" s="25"/>
    </row>
    <row r="742" spans="5:25">
      <c r="F742" s="4"/>
      <c r="H742" s="25"/>
      <c r="I742" s="25"/>
      <c r="M742" s="42"/>
      <c r="N742" s="9"/>
      <c r="O742" s="9"/>
      <c r="P742" s="9"/>
      <c r="Q742" s="8"/>
      <c r="R742" s="8"/>
      <c r="S742" s="42"/>
      <c r="T742" s="42"/>
      <c r="U742" s="42"/>
      <c r="V742" s="42"/>
      <c r="W742" s="42"/>
      <c r="X742" s="42"/>
      <c r="Y742" s="25"/>
    </row>
    <row r="743" spans="5:25">
      <c r="F743" s="4"/>
      <c r="H743" s="25"/>
      <c r="I743" s="25"/>
      <c r="M743" s="42"/>
      <c r="N743" s="9"/>
      <c r="O743" s="9"/>
      <c r="P743" s="9"/>
      <c r="Q743" s="8"/>
      <c r="R743" s="8"/>
      <c r="S743" s="42"/>
      <c r="T743" s="42"/>
      <c r="U743" s="42"/>
      <c r="V743" s="42"/>
      <c r="W743" s="42"/>
      <c r="X743" s="42"/>
      <c r="Y743" s="25"/>
    </row>
    <row r="744" spans="5:25">
      <c r="F744" s="4"/>
      <c r="H744" s="25"/>
      <c r="I744" s="25"/>
      <c r="M744" s="42"/>
      <c r="N744" s="9"/>
      <c r="O744" s="9"/>
      <c r="P744" s="9"/>
      <c r="Q744" s="8"/>
      <c r="R744" s="8"/>
      <c r="S744" s="42"/>
      <c r="T744" s="42"/>
      <c r="U744" s="42"/>
      <c r="V744" s="42"/>
      <c r="W744" s="42"/>
      <c r="X744" s="42"/>
      <c r="Y744" s="25"/>
    </row>
    <row r="745" spans="5:25">
      <c r="F745" s="4"/>
      <c r="H745" s="25"/>
      <c r="I745" s="25"/>
      <c r="M745" s="42"/>
      <c r="N745" s="9"/>
      <c r="O745" s="9"/>
      <c r="P745" s="9"/>
      <c r="Q745" s="8"/>
      <c r="R745" s="8"/>
      <c r="S745" s="42"/>
      <c r="T745" s="42"/>
      <c r="U745" s="42"/>
      <c r="V745" s="42"/>
      <c r="W745" s="42"/>
      <c r="X745" s="42"/>
      <c r="Y745" s="25"/>
    </row>
    <row r="746" spans="5:25">
      <c r="F746" s="4"/>
      <c r="H746" s="25"/>
      <c r="I746" s="25"/>
      <c r="M746" s="42"/>
      <c r="N746" s="9"/>
      <c r="O746" s="9"/>
      <c r="P746" s="9"/>
      <c r="Q746" s="8"/>
      <c r="R746" s="8"/>
      <c r="S746" s="42"/>
      <c r="T746" s="42"/>
      <c r="U746" s="42"/>
      <c r="V746" s="42"/>
      <c r="W746" s="42"/>
      <c r="X746" s="42"/>
      <c r="Y746" s="25"/>
    </row>
    <row r="747" spans="5:25">
      <c r="F747" s="4"/>
      <c r="H747" s="25"/>
      <c r="I747" s="25"/>
      <c r="M747" s="42"/>
      <c r="N747" s="9"/>
      <c r="O747" s="9"/>
      <c r="P747" s="9"/>
      <c r="Q747" s="8"/>
      <c r="R747" s="8"/>
      <c r="S747" s="42"/>
      <c r="T747" s="42"/>
      <c r="U747" s="42"/>
      <c r="V747" s="42"/>
      <c r="W747" s="42"/>
      <c r="X747" s="42"/>
      <c r="Y747" s="25"/>
    </row>
    <row r="748" spans="5:25">
      <c r="F748" s="4"/>
      <c r="H748" s="25"/>
      <c r="I748" s="25"/>
      <c r="M748" s="42"/>
      <c r="N748" s="9"/>
      <c r="O748" s="9"/>
      <c r="P748" s="9"/>
      <c r="Q748" s="8"/>
      <c r="R748" s="8"/>
      <c r="S748" s="42"/>
      <c r="T748" s="42"/>
      <c r="U748" s="42"/>
      <c r="V748" s="42"/>
      <c r="W748" s="42"/>
      <c r="X748" s="42"/>
      <c r="Y748" s="25"/>
    </row>
    <row r="749" spans="5:25">
      <c r="F749" s="4"/>
      <c r="H749" s="25"/>
      <c r="I749" s="25"/>
      <c r="M749" s="42"/>
      <c r="N749" s="9"/>
      <c r="O749" s="9"/>
      <c r="P749" s="9"/>
      <c r="Q749" s="8"/>
      <c r="R749" s="8"/>
      <c r="S749" s="42"/>
      <c r="T749" s="42"/>
      <c r="U749" s="42"/>
      <c r="V749" s="42"/>
      <c r="W749" s="42"/>
      <c r="X749" s="42"/>
      <c r="Y749" s="25"/>
    </row>
    <row r="750" spans="5:25">
      <c r="F750" s="4"/>
      <c r="H750" s="25"/>
      <c r="I750" s="25"/>
      <c r="M750" s="42"/>
      <c r="N750" s="9"/>
      <c r="O750" s="9"/>
      <c r="P750" s="9"/>
      <c r="Q750" s="8"/>
      <c r="R750" s="8"/>
      <c r="S750" s="42"/>
      <c r="T750" s="42"/>
      <c r="U750" s="42"/>
      <c r="V750" s="42"/>
      <c r="W750" s="42"/>
      <c r="X750" s="42"/>
      <c r="Y750" s="25"/>
    </row>
    <row r="751" spans="5:25">
      <c r="F751" s="4"/>
      <c r="H751" s="25"/>
      <c r="I751" s="25"/>
      <c r="M751" s="42"/>
      <c r="N751" s="9"/>
      <c r="O751" s="9"/>
      <c r="P751" s="9"/>
      <c r="Q751" s="8"/>
      <c r="R751" s="8"/>
      <c r="S751" s="42"/>
      <c r="T751" s="42"/>
      <c r="U751" s="42"/>
      <c r="V751" s="42"/>
      <c r="W751" s="42"/>
      <c r="X751" s="42"/>
      <c r="Y751" s="25"/>
    </row>
    <row r="752" spans="5:25">
      <c r="F752" s="4"/>
      <c r="H752" s="25"/>
      <c r="I752" s="25"/>
      <c r="M752" s="42"/>
      <c r="N752" s="9"/>
      <c r="O752" s="9"/>
      <c r="P752" s="9"/>
      <c r="Q752" s="8"/>
      <c r="R752" s="8"/>
      <c r="S752" s="42"/>
      <c r="T752" s="42"/>
      <c r="U752" s="42"/>
      <c r="V752" s="42"/>
      <c r="W752" s="42"/>
      <c r="X752" s="42"/>
      <c r="Y752" s="25"/>
    </row>
    <row r="753" spans="5:25">
      <c r="F753" s="4"/>
      <c r="H753" s="25"/>
      <c r="I753" s="25"/>
      <c r="M753" s="42"/>
      <c r="N753" s="9"/>
      <c r="O753" s="9"/>
      <c r="P753" s="9"/>
      <c r="Q753" s="8"/>
      <c r="R753" s="8"/>
      <c r="S753" s="42"/>
      <c r="T753" s="42"/>
      <c r="U753" s="42"/>
      <c r="V753" s="42"/>
      <c r="W753" s="42"/>
      <c r="X753" s="42"/>
      <c r="Y753" s="25"/>
    </row>
    <row r="754" spans="5:25">
      <c r="F754" s="4"/>
      <c r="H754" s="25"/>
      <c r="I754" s="25"/>
      <c r="M754" s="42"/>
      <c r="N754" s="9"/>
      <c r="O754" s="9"/>
      <c r="P754" s="9"/>
      <c r="Q754" s="8"/>
      <c r="R754" s="8"/>
      <c r="S754" s="42"/>
      <c r="T754" s="42"/>
      <c r="U754" s="42"/>
      <c r="V754" s="42"/>
      <c r="W754" s="42"/>
      <c r="X754" s="42"/>
      <c r="Y754" s="25"/>
    </row>
    <row r="755" spans="5:25">
      <c r="F755" s="4"/>
      <c r="H755" s="25"/>
      <c r="I755" s="25"/>
      <c r="M755" s="42"/>
      <c r="N755" s="9"/>
      <c r="O755" s="9"/>
      <c r="P755" s="9"/>
      <c r="Q755" s="8"/>
      <c r="R755" s="8"/>
      <c r="S755" s="42"/>
      <c r="T755" s="42"/>
      <c r="U755" s="42"/>
      <c r="V755" s="42"/>
      <c r="W755" s="42"/>
      <c r="X755" s="42"/>
      <c r="Y755" s="25"/>
    </row>
    <row r="756" spans="5:25">
      <c r="F756" s="4"/>
      <c r="H756" s="25"/>
      <c r="I756" s="25"/>
      <c r="M756" s="42"/>
      <c r="N756" s="9"/>
      <c r="O756" s="9"/>
      <c r="P756" s="9"/>
      <c r="Q756" s="8"/>
      <c r="R756" s="8"/>
      <c r="S756" s="42"/>
      <c r="T756" s="42"/>
      <c r="U756" s="42"/>
      <c r="V756" s="42"/>
      <c r="W756" s="42"/>
      <c r="X756" s="42"/>
      <c r="Y756" s="25"/>
    </row>
    <row r="757" spans="5:25">
      <c r="F757" s="4"/>
      <c r="H757" s="25"/>
      <c r="I757" s="25"/>
      <c r="M757" s="42"/>
      <c r="N757" s="9"/>
      <c r="O757" s="9"/>
      <c r="P757" s="9"/>
      <c r="Q757" s="8"/>
      <c r="R757" s="8"/>
      <c r="S757" s="42"/>
      <c r="T757" s="42"/>
      <c r="U757" s="42"/>
      <c r="V757" s="42"/>
      <c r="W757" s="42"/>
      <c r="X757" s="42"/>
      <c r="Y757" s="25"/>
    </row>
    <row r="758" spans="5:25">
      <c r="F758" s="4"/>
      <c r="H758" s="25"/>
      <c r="I758" s="25"/>
      <c r="M758" s="42"/>
      <c r="N758" s="9"/>
      <c r="O758" s="9"/>
      <c r="P758" s="9"/>
      <c r="Q758" s="8"/>
      <c r="R758" s="8"/>
      <c r="S758" s="42"/>
      <c r="T758" s="42"/>
      <c r="U758" s="42"/>
      <c r="V758" s="42"/>
      <c r="W758" s="42"/>
      <c r="X758" s="42"/>
      <c r="Y758" s="25"/>
    </row>
    <row r="759" spans="5:25">
      <c r="E759" s="38"/>
      <c r="F759" s="4"/>
      <c r="H759" s="25"/>
      <c r="I759" s="25"/>
      <c r="M759" s="42"/>
      <c r="N759" s="9"/>
      <c r="O759" s="9"/>
      <c r="P759" s="9"/>
      <c r="Q759" s="8"/>
      <c r="R759" s="8"/>
      <c r="S759" s="42"/>
      <c r="T759" s="42"/>
      <c r="U759" s="42"/>
      <c r="V759" s="42"/>
      <c r="W759" s="42"/>
      <c r="X759" s="42"/>
      <c r="Y759" s="25"/>
    </row>
    <row r="760" spans="5:25">
      <c r="F760" s="4"/>
      <c r="H760" s="25"/>
      <c r="I760" s="25"/>
      <c r="M760" s="42"/>
      <c r="N760" s="9"/>
      <c r="O760" s="9"/>
      <c r="P760" s="9"/>
      <c r="Q760" s="8"/>
      <c r="R760" s="8"/>
      <c r="S760" s="42"/>
      <c r="T760" s="42"/>
      <c r="U760" s="42"/>
      <c r="V760" s="42"/>
      <c r="W760" s="42"/>
      <c r="X760" s="42"/>
      <c r="Y760" s="25"/>
    </row>
    <row r="761" spans="5:25">
      <c r="F761" s="4"/>
      <c r="H761" s="25"/>
      <c r="I761" s="25"/>
      <c r="M761" s="42"/>
      <c r="N761" s="9"/>
      <c r="O761" s="9"/>
      <c r="P761" s="9"/>
      <c r="Q761" s="8"/>
      <c r="R761" s="8"/>
      <c r="S761" s="42"/>
      <c r="T761" s="42"/>
      <c r="U761" s="42"/>
      <c r="V761" s="42"/>
      <c r="W761" s="42"/>
      <c r="X761" s="42"/>
      <c r="Y761" s="25"/>
    </row>
    <row r="762" spans="5:25">
      <c r="F762" s="4"/>
      <c r="H762" s="25"/>
      <c r="I762" s="25"/>
      <c r="M762" s="42"/>
      <c r="N762" s="9"/>
      <c r="O762" s="9"/>
      <c r="P762" s="9"/>
      <c r="Q762" s="8"/>
      <c r="R762" s="8"/>
      <c r="S762" s="42"/>
      <c r="T762" s="42"/>
      <c r="U762" s="42"/>
      <c r="V762" s="42"/>
      <c r="W762" s="42"/>
      <c r="X762" s="42"/>
      <c r="Y762" s="25"/>
    </row>
    <row r="763" spans="5:25">
      <c r="E763" s="38"/>
      <c r="F763" s="4"/>
      <c r="H763" s="25"/>
      <c r="I763" s="25"/>
      <c r="M763" s="42"/>
      <c r="N763" s="9"/>
      <c r="O763" s="9"/>
      <c r="P763" s="9"/>
      <c r="Q763" s="8"/>
      <c r="R763" s="8"/>
      <c r="S763" s="42"/>
      <c r="T763" s="42"/>
      <c r="U763" s="42"/>
      <c r="V763" s="42"/>
      <c r="W763" s="42"/>
      <c r="X763" s="42"/>
      <c r="Y763" s="25"/>
    </row>
    <row r="764" spans="5:25">
      <c r="F764" s="4"/>
      <c r="H764" s="25"/>
      <c r="I764" s="25"/>
      <c r="M764" s="42"/>
      <c r="N764" s="9"/>
      <c r="O764" s="9"/>
      <c r="P764" s="9"/>
      <c r="Q764" s="8"/>
      <c r="R764" s="8"/>
      <c r="S764" s="42"/>
      <c r="T764" s="42"/>
      <c r="U764" s="42"/>
      <c r="V764" s="42"/>
      <c r="W764" s="42"/>
      <c r="X764" s="42"/>
      <c r="Y764" s="25"/>
    </row>
    <row r="765" spans="5:25">
      <c r="F765" s="4"/>
      <c r="H765" s="25"/>
      <c r="I765" s="25"/>
      <c r="M765" s="42"/>
      <c r="N765" s="9"/>
      <c r="O765" s="9"/>
      <c r="P765" s="9"/>
      <c r="Q765" s="8"/>
      <c r="R765" s="8"/>
      <c r="S765" s="42"/>
      <c r="T765" s="42"/>
      <c r="U765" s="42"/>
      <c r="V765" s="42"/>
      <c r="W765" s="42"/>
      <c r="X765" s="42"/>
      <c r="Y765" s="25"/>
    </row>
    <row r="766" spans="5:25">
      <c r="F766" s="4"/>
      <c r="H766" s="25"/>
      <c r="I766" s="25"/>
      <c r="M766" s="42"/>
      <c r="N766" s="9"/>
      <c r="O766" s="9"/>
      <c r="P766" s="9"/>
      <c r="Q766" s="8"/>
      <c r="R766" s="8"/>
      <c r="S766" s="42"/>
      <c r="T766" s="42"/>
      <c r="U766" s="42"/>
      <c r="V766" s="42"/>
      <c r="W766" s="42"/>
      <c r="X766" s="42"/>
      <c r="Y766" s="25"/>
    </row>
    <row r="767" spans="5:25">
      <c r="F767" s="4"/>
      <c r="H767" s="25"/>
      <c r="I767" s="25"/>
      <c r="M767" s="42"/>
      <c r="N767" s="9"/>
      <c r="O767" s="9"/>
      <c r="P767" s="9"/>
      <c r="Q767" s="8"/>
      <c r="R767" s="8"/>
      <c r="S767" s="42"/>
      <c r="T767" s="42"/>
      <c r="U767" s="42"/>
      <c r="V767" s="42"/>
      <c r="W767" s="42"/>
      <c r="X767" s="42"/>
      <c r="Y767" s="25"/>
    </row>
    <row r="768" spans="5:25">
      <c r="F768" s="4"/>
      <c r="H768" s="25"/>
      <c r="I768" s="25"/>
      <c r="M768" s="42"/>
      <c r="N768" s="9"/>
      <c r="O768" s="9"/>
      <c r="P768" s="9"/>
      <c r="Q768" s="8"/>
      <c r="R768" s="8"/>
      <c r="S768" s="42"/>
      <c r="T768" s="42"/>
      <c r="U768" s="42"/>
      <c r="V768" s="42"/>
      <c r="W768" s="42"/>
      <c r="X768" s="42"/>
      <c r="Y768" s="25"/>
    </row>
    <row r="769" spans="5:25">
      <c r="E769" s="38"/>
      <c r="F769" s="4"/>
      <c r="H769" s="25"/>
      <c r="I769" s="25"/>
      <c r="M769" s="42"/>
      <c r="N769" s="9"/>
      <c r="O769" s="9"/>
      <c r="P769" s="9"/>
      <c r="Q769" s="8"/>
      <c r="R769" s="8"/>
      <c r="S769" s="42"/>
      <c r="T769" s="42"/>
      <c r="U769" s="42"/>
      <c r="V769" s="42"/>
      <c r="W769" s="42"/>
      <c r="X769" s="42"/>
      <c r="Y769" s="25"/>
    </row>
    <row r="770" spans="5:25">
      <c r="F770" s="4"/>
      <c r="H770" s="25"/>
      <c r="I770" s="25"/>
      <c r="M770" s="42"/>
      <c r="N770" s="9"/>
      <c r="O770" s="9"/>
      <c r="P770" s="9"/>
      <c r="Q770" s="8"/>
      <c r="R770" s="8"/>
      <c r="S770" s="42"/>
      <c r="T770" s="42"/>
      <c r="U770" s="42"/>
      <c r="V770" s="42"/>
      <c r="W770" s="42"/>
      <c r="X770" s="42"/>
      <c r="Y770" s="25"/>
    </row>
    <row r="771" spans="5:25">
      <c r="F771" s="4"/>
      <c r="H771" s="25"/>
      <c r="I771" s="25"/>
      <c r="M771" s="42"/>
      <c r="N771" s="9"/>
      <c r="O771" s="9"/>
      <c r="P771" s="9"/>
      <c r="Q771" s="8"/>
      <c r="R771" s="8"/>
      <c r="S771" s="42"/>
      <c r="T771" s="42"/>
      <c r="U771" s="42"/>
      <c r="V771" s="42"/>
      <c r="W771" s="42"/>
      <c r="X771" s="42"/>
      <c r="Y771" s="25"/>
    </row>
    <row r="772" spans="5:25">
      <c r="F772" s="4"/>
      <c r="H772" s="25"/>
      <c r="I772" s="25"/>
      <c r="M772" s="42"/>
      <c r="N772" s="9"/>
      <c r="O772" s="9"/>
      <c r="P772" s="9"/>
      <c r="Q772" s="8"/>
      <c r="R772" s="8"/>
      <c r="S772" s="42"/>
      <c r="T772" s="42"/>
      <c r="U772" s="42"/>
      <c r="V772" s="42"/>
      <c r="W772" s="42"/>
      <c r="X772" s="42"/>
      <c r="Y772" s="25"/>
    </row>
    <row r="773" spans="5:25">
      <c r="F773" s="4"/>
      <c r="H773" s="25"/>
      <c r="I773" s="25"/>
      <c r="M773" s="42"/>
      <c r="N773" s="9"/>
      <c r="O773" s="9"/>
      <c r="P773" s="9"/>
      <c r="Q773" s="8"/>
      <c r="R773" s="8"/>
      <c r="S773" s="42"/>
      <c r="T773" s="42"/>
      <c r="U773" s="42"/>
      <c r="V773" s="42"/>
      <c r="W773" s="42"/>
      <c r="X773" s="42"/>
      <c r="Y773" s="25"/>
    </row>
    <row r="774" spans="5:25">
      <c r="F774" s="4"/>
      <c r="H774" s="25"/>
      <c r="I774" s="25"/>
      <c r="M774" s="42"/>
      <c r="N774" s="9"/>
      <c r="O774" s="9"/>
      <c r="P774" s="9"/>
      <c r="Q774" s="8"/>
      <c r="R774" s="8"/>
      <c r="S774" s="42"/>
      <c r="T774" s="42"/>
      <c r="U774" s="42"/>
      <c r="V774" s="42"/>
      <c r="W774" s="42"/>
      <c r="X774" s="42"/>
      <c r="Y774" s="25"/>
    </row>
    <row r="775" spans="5:25">
      <c r="F775" s="4"/>
      <c r="H775" s="25"/>
      <c r="I775" s="25"/>
      <c r="M775" s="42"/>
      <c r="N775" s="9"/>
      <c r="O775" s="9"/>
      <c r="P775" s="9"/>
      <c r="Q775" s="8"/>
      <c r="R775" s="8"/>
      <c r="S775" s="42"/>
      <c r="T775" s="42"/>
      <c r="U775" s="42"/>
      <c r="V775" s="42"/>
      <c r="W775" s="42"/>
      <c r="X775" s="42"/>
      <c r="Y775" s="25"/>
    </row>
    <row r="776" spans="5:25">
      <c r="F776" s="4"/>
      <c r="H776" s="25"/>
      <c r="I776" s="25"/>
      <c r="M776" s="42"/>
      <c r="N776" s="9"/>
      <c r="O776" s="9"/>
      <c r="P776" s="9"/>
      <c r="Q776" s="8"/>
      <c r="R776" s="8"/>
      <c r="S776" s="42"/>
      <c r="T776" s="42"/>
      <c r="U776" s="42"/>
      <c r="V776" s="42"/>
      <c r="W776" s="42"/>
      <c r="X776" s="42"/>
      <c r="Y776" s="25"/>
    </row>
    <row r="777" spans="5:25">
      <c r="E777" s="38"/>
      <c r="F777" s="4"/>
      <c r="H777" s="25"/>
      <c r="I777" s="25"/>
      <c r="M777" s="42"/>
      <c r="N777" s="9"/>
      <c r="O777" s="9"/>
      <c r="P777" s="9"/>
      <c r="Q777" s="8"/>
      <c r="R777" s="8"/>
      <c r="S777" s="42"/>
      <c r="T777" s="42"/>
      <c r="U777" s="42"/>
      <c r="V777" s="42"/>
      <c r="W777" s="42"/>
      <c r="X777" s="42"/>
      <c r="Y777" s="25"/>
    </row>
    <row r="778" spans="5:25">
      <c r="F778" s="4"/>
      <c r="H778" s="25"/>
      <c r="I778" s="25"/>
      <c r="M778" s="42"/>
      <c r="N778" s="9"/>
      <c r="O778" s="9"/>
      <c r="P778" s="9"/>
      <c r="Q778" s="8"/>
      <c r="R778" s="8"/>
      <c r="S778" s="42"/>
      <c r="T778" s="42"/>
      <c r="U778" s="42"/>
      <c r="V778" s="42"/>
      <c r="W778" s="42"/>
      <c r="X778" s="42"/>
      <c r="Y778" s="25"/>
    </row>
    <row r="779" spans="5:25">
      <c r="F779" s="4"/>
      <c r="H779" s="25"/>
      <c r="I779" s="25"/>
      <c r="M779" s="42"/>
      <c r="N779" s="9"/>
      <c r="O779" s="9"/>
      <c r="P779" s="9"/>
      <c r="Q779" s="8"/>
      <c r="R779" s="8"/>
      <c r="S779" s="42"/>
      <c r="T779" s="42"/>
      <c r="U779" s="42"/>
      <c r="V779" s="42"/>
      <c r="W779" s="42"/>
      <c r="X779" s="42"/>
      <c r="Y779" s="25"/>
    </row>
    <row r="780" spans="5:25">
      <c r="E780" s="38"/>
      <c r="F780" s="4"/>
      <c r="H780" s="25"/>
      <c r="I780" s="25"/>
      <c r="M780" s="42"/>
      <c r="N780" s="9"/>
      <c r="O780" s="9"/>
      <c r="P780" s="9"/>
      <c r="Q780" s="8"/>
      <c r="R780" s="8"/>
      <c r="S780" s="42"/>
      <c r="T780" s="42"/>
      <c r="U780" s="42"/>
      <c r="V780" s="42"/>
      <c r="W780" s="42"/>
      <c r="X780" s="42"/>
      <c r="Y780" s="25"/>
    </row>
    <row r="781" spans="5:25">
      <c r="F781" s="4"/>
      <c r="H781" s="25"/>
      <c r="I781" s="25"/>
      <c r="M781" s="42"/>
      <c r="N781" s="9"/>
      <c r="O781" s="9"/>
      <c r="P781" s="9"/>
      <c r="Q781" s="8"/>
      <c r="R781" s="8"/>
      <c r="S781" s="42"/>
      <c r="T781" s="42"/>
      <c r="U781" s="42"/>
      <c r="V781" s="42"/>
      <c r="W781" s="42"/>
      <c r="X781" s="42"/>
      <c r="Y781" s="25"/>
    </row>
    <row r="782" spans="5:25">
      <c r="F782" s="4"/>
      <c r="H782" s="25"/>
      <c r="I782" s="25"/>
      <c r="M782" s="42"/>
      <c r="N782" s="9"/>
      <c r="O782" s="9"/>
      <c r="P782" s="9"/>
      <c r="Q782" s="8"/>
      <c r="R782" s="8"/>
      <c r="S782" s="42"/>
      <c r="T782" s="42"/>
      <c r="U782" s="42"/>
      <c r="V782" s="42"/>
      <c r="W782" s="42"/>
      <c r="X782" s="42"/>
      <c r="Y782" s="25"/>
    </row>
    <row r="783" spans="5:25">
      <c r="F783" s="4"/>
      <c r="H783" s="25"/>
      <c r="I783" s="25"/>
      <c r="M783" s="42"/>
      <c r="N783" s="9"/>
      <c r="O783" s="9"/>
      <c r="P783" s="9"/>
      <c r="Q783" s="8"/>
      <c r="R783" s="8"/>
      <c r="S783" s="42"/>
      <c r="T783" s="42"/>
      <c r="U783" s="42"/>
      <c r="V783" s="42"/>
      <c r="W783" s="42"/>
      <c r="X783" s="42"/>
      <c r="Y783" s="25"/>
    </row>
    <row r="784" spans="5:25">
      <c r="E784" s="38"/>
      <c r="F784" s="4"/>
      <c r="H784" s="25"/>
      <c r="I784" s="25"/>
      <c r="M784" s="42"/>
      <c r="N784" s="9"/>
      <c r="O784" s="9"/>
      <c r="P784" s="9"/>
      <c r="Q784" s="8"/>
      <c r="R784" s="8"/>
      <c r="S784" s="42"/>
      <c r="T784" s="42"/>
      <c r="U784" s="42"/>
      <c r="V784" s="42"/>
      <c r="W784" s="42"/>
      <c r="X784" s="42"/>
      <c r="Y784" s="25"/>
    </row>
    <row r="785" spans="5:25">
      <c r="F785" s="4"/>
      <c r="H785" s="25"/>
      <c r="I785" s="25"/>
      <c r="M785" s="42"/>
      <c r="N785" s="9"/>
      <c r="O785" s="9"/>
      <c r="P785" s="9"/>
      <c r="Q785" s="8"/>
      <c r="R785" s="8"/>
      <c r="S785" s="42"/>
      <c r="T785" s="42"/>
      <c r="U785" s="42"/>
      <c r="V785" s="42"/>
      <c r="W785" s="42"/>
      <c r="X785" s="42"/>
      <c r="Y785" s="25"/>
    </row>
    <row r="786" spans="5:25">
      <c r="F786" s="4"/>
      <c r="H786" s="25"/>
      <c r="I786" s="25"/>
      <c r="M786" s="42"/>
      <c r="N786" s="9"/>
      <c r="O786" s="9"/>
      <c r="P786" s="9"/>
      <c r="Q786" s="8"/>
      <c r="R786" s="8"/>
      <c r="S786" s="42"/>
      <c r="T786" s="42"/>
      <c r="U786" s="42"/>
      <c r="V786" s="42"/>
      <c r="W786" s="42"/>
      <c r="X786" s="42"/>
      <c r="Y786" s="25"/>
    </row>
    <row r="787" spans="5:25">
      <c r="F787" s="4"/>
      <c r="H787" s="25"/>
      <c r="I787" s="25"/>
      <c r="M787" s="42"/>
      <c r="N787" s="9"/>
      <c r="O787" s="9"/>
      <c r="P787" s="9"/>
      <c r="Q787" s="8"/>
      <c r="R787" s="8"/>
      <c r="S787" s="42"/>
      <c r="T787" s="42"/>
      <c r="U787" s="42"/>
      <c r="V787" s="42"/>
      <c r="W787" s="42"/>
      <c r="X787" s="42"/>
      <c r="Y787" s="25"/>
    </row>
    <row r="788" spans="5:25">
      <c r="E788" s="38"/>
      <c r="F788" s="4"/>
      <c r="H788" s="25"/>
      <c r="I788" s="25"/>
      <c r="M788" s="42"/>
      <c r="N788" s="9"/>
      <c r="O788" s="9"/>
      <c r="P788" s="9"/>
      <c r="Q788" s="8"/>
      <c r="R788" s="8"/>
      <c r="S788" s="42"/>
      <c r="T788" s="42"/>
      <c r="U788" s="42"/>
      <c r="V788" s="42"/>
      <c r="W788" s="42"/>
      <c r="X788" s="42"/>
      <c r="Y788" s="25"/>
    </row>
    <row r="789" spans="5:25">
      <c r="F789" s="4"/>
      <c r="H789" s="25"/>
      <c r="I789" s="25"/>
      <c r="M789" s="42"/>
      <c r="N789" s="9"/>
      <c r="O789" s="9"/>
      <c r="P789" s="9"/>
      <c r="Q789" s="8"/>
      <c r="R789" s="8"/>
      <c r="S789" s="42"/>
      <c r="T789" s="42"/>
      <c r="U789" s="42"/>
      <c r="V789" s="42"/>
      <c r="W789" s="42"/>
      <c r="X789" s="42"/>
      <c r="Y789" s="25"/>
    </row>
    <row r="790" spans="5:25">
      <c r="F790" s="4"/>
      <c r="H790" s="25"/>
      <c r="I790" s="25"/>
      <c r="M790" s="42"/>
      <c r="N790" s="9"/>
      <c r="O790" s="9"/>
      <c r="P790" s="9"/>
      <c r="Q790" s="8"/>
      <c r="R790" s="8"/>
      <c r="S790" s="42"/>
      <c r="T790" s="42"/>
      <c r="U790" s="42"/>
      <c r="V790" s="42"/>
      <c r="W790" s="42"/>
      <c r="X790" s="42"/>
      <c r="Y790" s="25"/>
    </row>
    <row r="791" spans="5:25">
      <c r="F791" s="4"/>
      <c r="H791" s="25"/>
      <c r="I791" s="25"/>
      <c r="M791" s="42"/>
      <c r="N791" s="9"/>
      <c r="O791" s="9"/>
      <c r="P791" s="9"/>
      <c r="Q791" s="8"/>
      <c r="R791" s="8"/>
      <c r="S791" s="42"/>
      <c r="T791" s="42"/>
      <c r="U791" s="42"/>
      <c r="V791" s="42"/>
      <c r="W791" s="42"/>
      <c r="X791" s="42"/>
      <c r="Y791" s="25"/>
    </row>
    <row r="792" spans="5:25">
      <c r="E792" s="38"/>
      <c r="F792" s="4"/>
      <c r="H792" s="25"/>
      <c r="I792" s="25"/>
      <c r="M792" s="42"/>
      <c r="N792" s="9"/>
      <c r="O792" s="9"/>
      <c r="P792" s="9"/>
      <c r="Q792" s="8"/>
      <c r="R792" s="8"/>
      <c r="S792" s="42"/>
      <c r="T792" s="42"/>
      <c r="U792" s="42"/>
      <c r="V792" s="42"/>
      <c r="W792" s="42"/>
      <c r="X792" s="42"/>
      <c r="Y792" s="25"/>
    </row>
    <row r="793" spans="5:25">
      <c r="F793" s="4"/>
      <c r="H793" s="25"/>
      <c r="I793" s="25"/>
      <c r="M793" s="42"/>
      <c r="N793" s="9"/>
      <c r="O793" s="9"/>
      <c r="P793" s="9"/>
      <c r="Q793" s="8"/>
      <c r="R793" s="8"/>
      <c r="S793" s="42"/>
      <c r="T793" s="42"/>
      <c r="U793" s="42"/>
      <c r="V793" s="42"/>
      <c r="W793" s="42"/>
      <c r="X793" s="42"/>
      <c r="Y793" s="25"/>
    </row>
    <row r="794" spans="5:25">
      <c r="F794" s="4"/>
      <c r="H794" s="25"/>
      <c r="I794" s="25"/>
      <c r="M794" s="42"/>
      <c r="N794" s="9"/>
      <c r="O794" s="9"/>
      <c r="P794" s="9"/>
      <c r="Q794" s="8"/>
      <c r="R794" s="8"/>
      <c r="S794" s="42"/>
      <c r="T794" s="42"/>
      <c r="U794" s="42"/>
      <c r="V794" s="42"/>
      <c r="W794" s="42"/>
      <c r="X794" s="42"/>
      <c r="Y794" s="25"/>
    </row>
    <row r="795" spans="5:25">
      <c r="F795" s="4"/>
      <c r="H795" s="25"/>
      <c r="I795" s="25"/>
      <c r="M795" s="42"/>
      <c r="N795" s="9"/>
      <c r="O795" s="9"/>
      <c r="P795" s="9"/>
      <c r="Q795" s="8"/>
      <c r="R795" s="8"/>
      <c r="S795" s="42"/>
      <c r="T795" s="42"/>
      <c r="U795" s="42"/>
      <c r="V795" s="42"/>
      <c r="W795" s="42"/>
      <c r="X795" s="42"/>
      <c r="Y795" s="25"/>
    </row>
    <row r="796" spans="5:25">
      <c r="F796" s="4"/>
      <c r="H796" s="25"/>
      <c r="I796" s="25"/>
      <c r="M796" s="42"/>
      <c r="N796" s="9"/>
      <c r="O796" s="9"/>
      <c r="P796" s="9"/>
      <c r="Q796" s="8"/>
      <c r="R796" s="8"/>
      <c r="S796" s="42"/>
      <c r="T796" s="42"/>
      <c r="U796" s="42"/>
      <c r="V796" s="42"/>
      <c r="W796" s="42"/>
      <c r="X796" s="42"/>
      <c r="Y796" s="25"/>
    </row>
    <row r="797" spans="5:25">
      <c r="F797" s="4"/>
      <c r="H797" s="25"/>
      <c r="I797" s="25"/>
      <c r="M797" s="42"/>
      <c r="N797" s="9"/>
      <c r="O797" s="9"/>
      <c r="P797" s="9"/>
      <c r="Q797" s="8"/>
      <c r="R797" s="8"/>
      <c r="S797" s="42"/>
      <c r="T797" s="42"/>
      <c r="U797" s="42"/>
      <c r="V797" s="42"/>
      <c r="W797" s="42"/>
      <c r="X797" s="42"/>
      <c r="Y797" s="25"/>
    </row>
    <row r="798" spans="5:25">
      <c r="F798" s="4"/>
      <c r="H798" s="25"/>
      <c r="I798" s="25"/>
      <c r="M798" s="42"/>
      <c r="N798" s="9"/>
      <c r="O798" s="9"/>
      <c r="P798" s="9"/>
      <c r="Q798" s="8"/>
      <c r="R798" s="8"/>
      <c r="S798" s="42"/>
      <c r="T798" s="42"/>
      <c r="U798" s="42"/>
      <c r="V798" s="42"/>
      <c r="W798" s="42"/>
      <c r="X798" s="42"/>
      <c r="Y798" s="25"/>
    </row>
    <row r="799" spans="5:25">
      <c r="F799" s="4"/>
      <c r="H799" s="25"/>
      <c r="I799" s="25"/>
      <c r="M799" s="42"/>
      <c r="N799" s="9"/>
      <c r="O799" s="9"/>
      <c r="P799" s="9"/>
      <c r="Q799" s="8"/>
      <c r="R799" s="8"/>
      <c r="S799" s="42"/>
      <c r="T799" s="42"/>
      <c r="U799" s="42"/>
      <c r="V799" s="42"/>
      <c r="W799" s="42"/>
      <c r="X799" s="42"/>
      <c r="Y799" s="25"/>
    </row>
    <row r="800" spans="5:25">
      <c r="F800" s="4"/>
      <c r="H800" s="25"/>
      <c r="I800" s="25"/>
      <c r="M800" s="42"/>
      <c r="N800" s="9"/>
      <c r="O800" s="9"/>
      <c r="P800" s="9"/>
      <c r="Q800" s="8"/>
      <c r="R800" s="8"/>
      <c r="S800" s="42"/>
      <c r="T800" s="42"/>
      <c r="U800" s="42"/>
      <c r="V800" s="42"/>
      <c r="W800" s="42"/>
      <c r="X800" s="42"/>
      <c r="Y800" s="25"/>
    </row>
    <row r="801" spans="6:25">
      <c r="F801" s="4"/>
      <c r="H801" s="25"/>
      <c r="I801" s="25"/>
      <c r="M801" s="42"/>
      <c r="N801" s="9"/>
      <c r="O801" s="9"/>
      <c r="P801" s="9"/>
      <c r="Q801" s="8"/>
      <c r="R801" s="8"/>
      <c r="S801" s="42"/>
      <c r="T801" s="42"/>
      <c r="U801" s="42"/>
      <c r="V801" s="42"/>
      <c r="W801" s="42"/>
      <c r="X801" s="42"/>
      <c r="Y801" s="25"/>
    </row>
    <row r="802" spans="6:25">
      <c r="F802" s="4"/>
      <c r="H802" s="25"/>
      <c r="I802" s="25"/>
      <c r="M802" s="42"/>
      <c r="N802" s="9"/>
      <c r="O802" s="9"/>
      <c r="P802" s="9"/>
      <c r="Q802" s="8"/>
      <c r="R802" s="8"/>
      <c r="S802" s="42"/>
      <c r="T802" s="42"/>
      <c r="U802" s="42"/>
      <c r="V802" s="42"/>
      <c r="W802" s="42"/>
      <c r="X802" s="42"/>
      <c r="Y802" s="25"/>
    </row>
    <row r="803" spans="6:25">
      <c r="F803" s="4"/>
      <c r="H803" s="25"/>
      <c r="I803" s="25"/>
      <c r="M803" s="42"/>
      <c r="N803" s="9"/>
      <c r="O803" s="9"/>
      <c r="P803" s="9"/>
      <c r="Q803" s="8"/>
      <c r="R803" s="8"/>
      <c r="S803" s="42"/>
      <c r="T803" s="42"/>
      <c r="U803" s="42"/>
      <c r="V803" s="42"/>
      <c r="W803" s="42"/>
      <c r="X803" s="42"/>
      <c r="Y803" s="25"/>
    </row>
    <row r="804" spans="6:25">
      <c r="F804" s="4"/>
      <c r="H804" s="25"/>
      <c r="I804" s="25"/>
      <c r="M804" s="42"/>
      <c r="N804" s="9"/>
      <c r="O804" s="9"/>
      <c r="P804" s="9"/>
      <c r="Q804" s="8"/>
      <c r="R804" s="8"/>
      <c r="S804" s="42"/>
      <c r="T804" s="42"/>
      <c r="U804" s="42"/>
      <c r="V804" s="42"/>
      <c r="W804" s="42"/>
      <c r="X804" s="42"/>
      <c r="Y804" s="25"/>
    </row>
    <row r="805" spans="6:25">
      <c r="F805" s="4"/>
      <c r="H805" s="25"/>
      <c r="I805" s="25"/>
      <c r="M805" s="42"/>
      <c r="N805" s="9"/>
      <c r="O805" s="9"/>
      <c r="P805" s="9"/>
      <c r="Q805" s="8"/>
      <c r="R805" s="8"/>
      <c r="S805" s="42"/>
      <c r="T805" s="42"/>
      <c r="U805" s="42"/>
      <c r="V805" s="42"/>
      <c r="W805" s="42"/>
      <c r="X805" s="42"/>
      <c r="Y805" s="25"/>
    </row>
    <row r="806" spans="6:25">
      <c r="F806" s="4"/>
      <c r="H806" s="25"/>
      <c r="I806" s="25"/>
      <c r="M806" s="42"/>
      <c r="N806" s="9"/>
      <c r="O806" s="9"/>
      <c r="P806" s="9"/>
      <c r="Q806" s="8"/>
      <c r="R806" s="8"/>
      <c r="S806" s="42"/>
      <c r="T806" s="42"/>
      <c r="U806" s="42"/>
      <c r="V806" s="42"/>
      <c r="W806" s="42"/>
      <c r="X806" s="42"/>
      <c r="Y806" s="25"/>
    </row>
    <row r="807" spans="6:25">
      <c r="F807" s="4"/>
      <c r="H807" s="25"/>
      <c r="I807" s="25"/>
      <c r="M807" s="42"/>
      <c r="N807" s="9"/>
      <c r="O807" s="9"/>
      <c r="P807" s="9"/>
      <c r="Q807" s="8"/>
      <c r="R807" s="8"/>
      <c r="S807" s="42"/>
      <c r="T807" s="42"/>
      <c r="U807" s="42"/>
      <c r="V807" s="42"/>
      <c r="W807" s="42"/>
      <c r="X807" s="42"/>
      <c r="Y807" s="25"/>
    </row>
    <row r="808" spans="6:25">
      <c r="F808" s="4"/>
      <c r="H808" s="25"/>
      <c r="I808" s="25"/>
      <c r="M808" s="42"/>
      <c r="N808" s="9"/>
      <c r="O808" s="9"/>
      <c r="P808" s="9"/>
      <c r="Q808" s="8"/>
      <c r="R808" s="8"/>
      <c r="S808" s="42"/>
      <c r="T808" s="42"/>
      <c r="U808" s="42"/>
      <c r="V808" s="42"/>
      <c r="W808" s="42"/>
      <c r="X808" s="42"/>
      <c r="Y808" s="25"/>
    </row>
    <row r="809" spans="6:25">
      <c r="F809" s="4"/>
      <c r="H809" s="25"/>
      <c r="I809" s="25"/>
      <c r="M809" s="42"/>
      <c r="N809" s="9"/>
      <c r="O809" s="9"/>
      <c r="P809" s="9"/>
      <c r="Q809" s="8"/>
      <c r="R809" s="8"/>
      <c r="S809" s="42"/>
      <c r="T809" s="42"/>
      <c r="U809" s="42"/>
      <c r="V809" s="42"/>
      <c r="W809" s="42"/>
      <c r="X809" s="42"/>
      <c r="Y809" s="25"/>
    </row>
    <row r="810" spans="6:25">
      <c r="F810" s="4"/>
      <c r="H810" s="25"/>
      <c r="I810" s="25"/>
      <c r="M810" s="42"/>
      <c r="N810" s="9"/>
      <c r="O810" s="9"/>
      <c r="P810" s="9"/>
      <c r="Q810" s="8"/>
      <c r="R810" s="8"/>
      <c r="S810" s="42"/>
      <c r="T810" s="42"/>
      <c r="U810" s="42"/>
      <c r="V810" s="42"/>
      <c r="W810" s="42"/>
      <c r="X810" s="42"/>
      <c r="Y810" s="25"/>
    </row>
    <row r="811" spans="6:25">
      <c r="F811" s="4"/>
      <c r="H811" s="25"/>
      <c r="I811" s="25"/>
      <c r="M811" s="42"/>
      <c r="N811" s="9"/>
      <c r="O811" s="9"/>
      <c r="P811" s="9"/>
      <c r="Q811" s="8"/>
      <c r="R811" s="8"/>
      <c r="S811" s="42"/>
      <c r="T811" s="42"/>
      <c r="U811" s="42"/>
      <c r="V811" s="42"/>
      <c r="W811" s="42"/>
      <c r="X811" s="42"/>
      <c r="Y811" s="25"/>
    </row>
    <row r="812" spans="6:25">
      <c r="F812" s="4"/>
      <c r="H812" s="25"/>
      <c r="I812" s="25"/>
      <c r="M812" s="42"/>
      <c r="N812" s="9"/>
      <c r="O812" s="9"/>
      <c r="P812" s="9"/>
      <c r="Q812" s="8"/>
      <c r="R812" s="8"/>
      <c r="S812" s="42"/>
      <c r="T812" s="42"/>
      <c r="U812" s="42"/>
      <c r="V812" s="42"/>
      <c r="W812" s="42"/>
      <c r="X812" s="42"/>
      <c r="Y812" s="25"/>
    </row>
    <row r="813" spans="6:25">
      <c r="F813" s="4"/>
      <c r="H813" s="25"/>
      <c r="I813" s="25"/>
      <c r="M813" s="42"/>
      <c r="N813" s="9"/>
      <c r="O813" s="9"/>
      <c r="P813" s="9"/>
      <c r="Q813" s="8"/>
      <c r="R813" s="8"/>
      <c r="S813" s="42"/>
      <c r="T813" s="42"/>
      <c r="U813" s="42"/>
      <c r="V813" s="42"/>
      <c r="W813" s="42"/>
      <c r="X813" s="42"/>
      <c r="Y813" s="25"/>
    </row>
    <row r="814" spans="6:25">
      <c r="F814" s="4"/>
      <c r="H814" s="25"/>
      <c r="I814" s="25"/>
      <c r="M814" s="42"/>
      <c r="N814" s="9"/>
      <c r="O814" s="9"/>
      <c r="P814" s="9"/>
      <c r="Q814" s="8"/>
      <c r="R814" s="8"/>
      <c r="S814" s="42"/>
      <c r="T814" s="42"/>
      <c r="U814" s="42"/>
      <c r="V814" s="42"/>
      <c r="W814" s="42"/>
      <c r="X814" s="42"/>
      <c r="Y814" s="25"/>
    </row>
    <row r="815" spans="6:25">
      <c r="F815" s="4"/>
      <c r="H815" s="25"/>
      <c r="I815" s="25"/>
      <c r="M815" s="42"/>
      <c r="N815" s="9"/>
      <c r="O815" s="9"/>
      <c r="P815" s="9"/>
      <c r="Q815" s="8"/>
      <c r="R815" s="8"/>
      <c r="S815" s="42"/>
      <c r="T815" s="42"/>
      <c r="U815" s="42"/>
      <c r="V815" s="42"/>
      <c r="W815" s="42"/>
      <c r="X815" s="42"/>
      <c r="Y815" s="25"/>
    </row>
    <row r="816" spans="6:25">
      <c r="F816" s="4"/>
      <c r="H816" s="25"/>
      <c r="I816" s="25"/>
      <c r="M816" s="42"/>
      <c r="N816" s="9"/>
      <c r="O816" s="9"/>
      <c r="P816" s="9"/>
      <c r="Q816" s="8"/>
      <c r="R816" s="8"/>
      <c r="S816" s="42"/>
      <c r="T816" s="42"/>
      <c r="U816" s="42"/>
      <c r="V816" s="42"/>
      <c r="W816" s="42"/>
      <c r="X816" s="42"/>
      <c r="Y816" s="25"/>
    </row>
    <row r="817" spans="5:25">
      <c r="F817" s="4"/>
      <c r="H817" s="25"/>
      <c r="I817" s="25"/>
      <c r="M817" s="42"/>
      <c r="N817" s="9"/>
      <c r="O817" s="9"/>
      <c r="P817" s="9"/>
      <c r="Q817" s="8"/>
      <c r="R817" s="8"/>
      <c r="S817" s="42"/>
      <c r="T817" s="42"/>
      <c r="U817" s="42"/>
      <c r="V817" s="42"/>
      <c r="W817" s="42"/>
      <c r="X817" s="42"/>
      <c r="Y817" s="25"/>
    </row>
    <row r="818" spans="5:25">
      <c r="E818" s="38"/>
      <c r="F818" s="4"/>
      <c r="H818" s="25"/>
      <c r="I818" s="25"/>
      <c r="M818" s="42"/>
      <c r="N818" s="9"/>
      <c r="O818" s="9"/>
      <c r="P818" s="9"/>
      <c r="Q818" s="8"/>
      <c r="R818" s="8"/>
      <c r="S818" s="42"/>
      <c r="T818" s="42"/>
      <c r="U818" s="42"/>
      <c r="V818" s="42"/>
      <c r="W818" s="42"/>
      <c r="X818" s="42"/>
      <c r="Y818" s="25"/>
    </row>
    <row r="819" spans="5:25">
      <c r="F819" s="4"/>
      <c r="H819" s="25"/>
      <c r="I819" s="25"/>
      <c r="M819" s="42"/>
      <c r="N819" s="9"/>
      <c r="O819" s="9"/>
      <c r="P819" s="9"/>
      <c r="Q819" s="8"/>
      <c r="R819" s="8"/>
      <c r="S819" s="42"/>
      <c r="T819" s="42"/>
      <c r="U819" s="42"/>
      <c r="V819" s="42"/>
      <c r="W819" s="42"/>
      <c r="X819" s="42"/>
      <c r="Y819" s="25"/>
    </row>
    <row r="820" spans="5:25">
      <c r="E820" s="38"/>
      <c r="F820" s="4"/>
      <c r="H820" s="25"/>
      <c r="I820" s="25"/>
      <c r="M820" s="42"/>
      <c r="N820" s="9"/>
      <c r="O820" s="9"/>
      <c r="P820" s="9"/>
      <c r="Q820" s="8"/>
      <c r="R820" s="8"/>
      <c r="S820" s="42"/>
      <c r="T820" s="42"/>
      <c r="U820" s="42"/>
      <c r="V820" s="42"/>
      <c r="W820" s="42"/>
      <c r="X820" s="42"/>
      <c r="Y820" s="25"/>
    </row>
    <row r="821" spans="5:25">
      <c r="F821" s="4"/>
      <c r="H821" s="25"/>
      <c r="I821" s="25"/>
      <c r="M821" s="42"/>
      <c r="N821" s="9"/>
      <c r="O821" s="9"/>
      <c r="P821" s="9"/>
      <c r="Q821" s="8"/>
      <c r="R821" s="8"/>
      <c r="S821" s="42"/>
      <c r="T821" s="42"/>
      <c r="U821" s="42"/>
      <c r="V821" s="42"/>
      <c r="W821" s="42"/>
      <c r="X821" s="42"/>
      <c r="Y821" s="25"/>
    </row>
    <row r="822" spans="5:25">
      <c r="F822" s="4"/>
      <c r="H822" s="25"/>
      <c r="I822" s="25"/>
      <c r="M822" s="42"/>
      <c r="N822" s="9"/>
      <c r="O822" s="9"/>
      <c r="P822" s="9"/>
      <c r="Q822" s="8"/>
      <c r="R822" s="8"/>
      <c r="S822" s="42"/>
      <c r="T822" s="42"/>
      <c r="U822" s="42"/>
      <c r="V822" s="42"/>
      <c r="W822" s="42"/>
      <c r="X822" s="42"/>
      <c r="Y822" s="25"/>
    </row>
    <row r="823" spans="5:25">
      <c r="E823" s="38"/>
      <c r="F823" s="4"/>
      <c r="H823" s="25"/>
      <c r="I823" s="25"/>
      <c r="M823" s="42"/>
      <c r="N823" s="9"/>
      <c r="O823" s="9"/>
      <c r="P823" s="9"/>
      <c r="Q823" s="8"/>
      <c r="R823" s="8"/>
      <c r="S823" s="42"/>
      <c r="T823" s="42"/>
      <c r="U823" s="42"/>
      <c r="V823" s="42"/>
      <c r="W823" s="42"/>
      <c r="X823" s="42"/>
      <c r="Y823" s="25"/>
    </row>
    <row r="824" spans="5:25">
      <c r="F824" s="4"/>
      <c r="H824" s="25"/>
      <c r="I824" s="25"/>
      <c r="M824" s="42"/>
      <c r="N824" s="9"/>
      <c r="O824" s="9"/>
      <c r="P824" s="9"/>
      <c r="Q824" s="8"/>
      <c r="R824" s="8"/>
      <c r="S824" s="42"/>
      <c r="T824" s="42"/>
      <c r="U824" s="42"/>
      <c r="V824" s="42"/>
      <c r="W824" s="42"/>
      <c r="X824" s="42"/>
      <c r="Y824" s="25"/>
    </row>
    <row r="825" spans="5:25">
      <c r="F825" s="4"/>
      <c r="H825" s="25"/>
      <c r="I825" s="25"/>
      <c r="M825" s="42"/>
      <c r="N825" s="9"/>
      <c r="O825" s="9"/>
      <c r="P825" s="9"/>
      <c r="Q825" s="8"/>
      <c r="R825" s="8"/>
      <c r="S825" s="42"/>
      <c r="T825" s="42"/>
      <c r="U825" s="42"/>
      <c r="V825" s="42"/>
      <c r="W825" s="42"/>
      <c r="X825" s="42"/>
      <c r="Y825" s="25"/>
    </row>
    <row r="826" spans="5:25">
      <c r="F826" s="4"/>
      <c r="H826" s="25"/>
      <c r="I826" s="25"/>
      <c r="M826" s="42"/>
      <c r="N826" s="9"/>
      <c r="O826" s="9"/>
      <c r="P826" s="9"/>
      <c r="Q826" s="8"/>
      <c r="R826" s="8"/>
      <c r="S826" s="42"/>
      <c r="T826" s="42"/>
      <c r="U826" s="42"/>
      <c r="V826" s="42"/>
      <c r="W826" s="42"/>
      <c r="X826" s="42"/>
      <c r="Y826" s="25"/>
    </row>
    <row r="827" spans="5:25">
      <c r="F827" s="4"/>
      <c r="H827" s="25"/>
      <c r="I827" s="25"/>
      <c r="M827" s="42"/>
      <c r="N827" s="9"/>
      <c r="O827" s="9"/>
      <c r="P827" s="9"/>
      <c r="Q827" s="8"/>
      <c r="R827" s="8"/>
      <c r="S827" s="42"/>
      <c r="T827" s="42"/>
      <c r="U827" s="42"/>
      <c r="V827" s="42"/>
      <c r="W827" s="42"/>
      <c r="X827" s="42"/>
      <c r="Y827" s="25"/>
    </row>
    <row r="828" spans="5:25">
      <c r="F828" s="4"/>
      <c r="H828" s="25"/>
      <c r="I828" s="25"/>
      <c r="M828" s="42"/>
      <c r="N828" s="9"/>
      <c r="O828" s="9"/>
      <c r="P828" s="9"/>
      <c r="Q828" s="8"/>
      <c r="R828" s="8"/>
      <c r="S828" s="42"/>
      <c r="T828" s="42"/>
      <c r="U828" s="42"/>
      <c r="V828" s="42"/>
      <c r="W828" s="42"/>
      <c r="X828" s="42"/>
      <c r="Y828" s="25"/>
    </row>
    <row r="829" spans="5:25">
      <c r="F829" s="4"/>
      <c r="H829" s="25"/>
      <c r="I829" s="25"/>
      <c r="M829" s="42"/>
      <c r="N829" s="9"/>
      <c r="O829" s="9"/>
      <c r="P829" s="9"/>
      <c r="Q829" s="8"/>
      <c r="R829" s="8"/>
      <c r="S829" s="42"/>
      <c r="T829" s="42"/>
      <c r="U829" s="42"/>
      <c r="V829" s="42"/>
      <c r="W829" s="42"/>
      <c r="X829" s="42"/>
      <c r="Y829" s="25"/>
    </row>
    <row r="830" spans="5:25">
      <c r="F830" s="4"/>
      <c r="H830" s="25"/>
      <c r="I830" s="25"/>
      <c r="M830" s="42"/>
      <c r="N830" s="9"/>
      <c r="O830" s="9"/>
      <c r="P830" s="9"/>
      <c r="Q830" s="8"/>
      <c r="R830" s="8"/>
      <c r="S830" s="42"/>
      <c r="T830" s="42"/>
      <c r="U830" s="42"/>
      <c r="V830" s="42"/>
      <c r="W830" s="42"/>
      <c r="X830" s="42"/>
      <c r="Y830" s="25"/>
    </row>
    <row r="831" spans="5:25">
      <c r="F831" s="4"/>
      <c r="H831" s="25"/>
      <c r="I831" s="25"/>
      <c r="M831" s="42"/>
      <c r="N831" s="9"/>
      <c r="O831" s="9"/>
      <c r="P831" s="9"/>
      <c r="Q831" s="8"/>
      <c r="R831" s="8"/>
      <c r="S831" s="42"/>
      <c r="T831" s="42"/>
      <c r="U831" s="42"/>
      <c r="V831" s="42"/>
      <c r="W831" s="42"/>
      <c r="X831" s="42"/>
      <c r="Y831" s="25"/>
    </row>
    <row r="832" spans="5:25">
      <c r="F832" s="4"/>
      <c r="H832" s="25"/>
      <c r="I832" s="25"/>
      <c r="M832" s="42"/>
      <c r="N832" s="9"/>
      <c r="O832" s="9"/>
      <c r="P832" s="9"/>
      <c r="Q832" s="8"/>
      <c r="R832" s="8"/>
      <c r="S832" s="42"/>
      <c r="T832" s="42"/>
      <c r="U832" s="42"/>
      <c r="V832" s="42"/>
      <c r="W832" s="42"/>
      <c r="X832" s="42"/>
      <c r="Y832" s="25"/>
    </row>
    <row r="833" spans="5:25">
      <c r="F833" s="4"/>
      <c r="H833" s="25"/>
      <c r="I833" s="25"/>
      <c r="M833" s="42"/>
      <c r="N833" s="9"/>
      <c r="O833" s="9"/>
      <c r="P833" s="9"/>
      <c r="Q833" s="8"/>
      <c r="R833" s="8"/>
      <c r="S833" s="42"/>
      <c r="T833" s="42"/>
      <c r="U833" s="42"/>
      <c r="V833" s="42"/>
      <c r="W833" s="42"/>
      <c r="X833" s="42"/>
      <c r="Y833" s="25"/>
    </row>
    <row r="834" spans="5:25">
      <c r="E834" s="38"/>
      <c r="F834" s="4"/>
      <c r="H834" s="25"/>
      <c r="I834" s="25"/>
      <c r="M834" s="42"/>
      <c r="N834" s="9"/>
      <c r="O834" s="9"/>
      <c r="P834" s="9"/>
      <c r="Q834" s="8"/>
      <c r="R834" s="8"/>
      <c r="S834" s="42"/>
      <c r="T834" s="42"/>
      <c r="U834" s="42"/>
      <c r="V834" s="42"/>
      <c r="W834" s="42"/>
      <c r="X834" s="42"/>
      <c r="Y834" s="25"/>
    </row>
    <row r="835" spans="5:25">
      <c r="F835" s="4"/>
      <c r="H835" s="25"/>
      <c r="I835" s="25"/>
      <c r="M835" s="42"/>
      <c r="N835" s="9"/>
      <c r="O835" s="9"/>
      <c r="P835" s="9"/>
      <c r="Q835" s="8"/>
      <c r="R835" s="8"/>
      <c r="S835" s="42"/>
      <c r="T835" s="42"/>
      <c r="U835" s="42"/>
      <c r="V835" s="42"/>
      <c r="W835" s="42"/>
      <c r="X835" s="42"/>
      <c r="Y835" s="25"/>
    </row>
    <row r="836" spans="5:25">
      <c r="F836" s="4"/>
      <c r="H836" s="25"/>
      <c r="I836" s="25"/>
      <c r="M836" s="42"/>
      <c r="N836" s="9"/>
      <c r="O836" s="9"/>
      <c r="P836" s="9"/>
      <c r="Q836" s="8"/>
      <c r="R836" s="8"/>
      <c r="S836" s="42"/>
      <c r="T836" s="42"/>
      <c r="U836" s="42"/>
      <c r="V836" s="42"/>
      <c r="W836" s="42"/>
      <c r="X836" s="42"/>
      <c r="Y836" s="25"/>
    </row>
    <row r="837" spans="5:25">
      <c r="F837" s="4"/>
      <c r="H837" s="25"/>
      <c r="I837" s="25"/>
      <c r="M837" s="42"/>
      <c r="N837" s="9"/>
      <c r="O837" s="9"/>
      <c r="P837" s="9"/>
      <c r="Q837" s="8"/>
      <c r="R837" s="8"/>
      <c r="S837" s="42"/>
      <c r="T837" s="42"/>
      <c r="U837" s="42"/>
      <c r="V837" s="42"/>
      <c r="W837" s="42"/>
      <c r="X837" s="42"/>
      <c r="Y837" s="25"/>
    </row>
    <row r="838" spans="5:25">
      <c r="F838" s="4"/>
      <c r="H838" s="25"/>
      <c r="I838" s="25"/>
      <c r="M838" s="42"/>
      <c r="N838" s="9"/>
      <c r="O838" s="9"/>
      <c r="P838" s="9"/>
      <c r="Q838" s="8"/>
      <c r="R838" s="8"/>
      <c r="S838" s="42"/>
      <c r="T838" s="42"/>
      <c r="U838" s="42"/>
      <c r="V838" s="42"/>
      <c r="W838" s="42"/>
      <c r="X838" s="42"/>
      <c r="Y838" s="25"/>
    </row>
    <row r="839" spans="5:25">
      <c r="E839" s="38"/>
      <c r="F839" s="4"/>
      <c r="H839" s="25"/>
      <c r="I839" s="25"/>
      <c r="M839" s="42"/>
      <c r="N839" s="9"/>
      <c r="O839" s="9"/>
      <c r="P839" s="9"/>
      <c r="Q839" s="8"/>
      <c r="R839" s="8"/>
      <c r="S839" s="42"/>
      <c r="T839" s="42"/>
      <c r="U839" s="42"/>
      <c r="V839" s="42"/>
      <c r="W839" s="42"/>
      <c r="X839" s="42"/>
      <c r="Y839" s="25"/>
    </row>
    <row r="840" spans="5:25">
      <c r="F840" s="4"/>
      <c r="H840" s="25"/>
      <c r="I840" s="25"/>
      <c r="M840" s="42"/>
      <c r="N840" s="9"/>
      <c r="O840" s="9"/>
      <c r="P840" s="9"/>
      <c r="Q840" s="8"/>
      <c r="R840" s="8"/>
      <c r="S840" s="42"/>
      <c r="T840" s="42"/>
      <c r="U840" s="42"/>
      <c r="V840" s="42"/>
      <c r="W840" s="42"/>
      <c r="X840" s="42"/>
      <c r="Y840" s="25"/>
    </row>
    <row r="841" spans="5:25">
      <c r="F841" s="4"/>
      <c r="H841" s="25"/>
      <c r="I841" s="25"/>
      <c r="M841" s="42"/>
      <c r="N841" s="9"/>
      <c r="O841" s="9"/>
      <c r="P841" s="9"/>
      <c r="Q841" s="8"/>
      <c r="R841" s="8"/>
      <c r="S841" s="42"/>
      <c r="T841" s="42"/>
      <c r="U841" s="42"/>
      <c r="V841" s="42"/>
      <c r="W841" s="42"/>
      <c r="X841" s="42"/>
      <c r="Y841" s="25"/>
    </row>
    <row r="842" spans="5:25">
      <c r="F842" s="4"/>
      <c r="H842" s="25"/>
      <c r="I842" s="25"/>
      <c r="M842" s="42"/>
      <c r="N842" s="9"/>
      <c r="O842" s="9"/>
      <c r="P842" s="9"/>
      <c r="Q842" s="8"/>
      <c r="R842" s="8"/>
      <c r="S842" s="42"/>
      <c r="T842" s="42"/>
      <c r="U842" s="42"/>
      <c r="V842" s="42"/>
      <c r="W842" s="42"/>
      <c r="X842" s="42"/>
      <c r="Y842" s="25"/>
    </row>
    <row r="843" spans="5:25">
      <c r="F843" s="4"/>
      <c r="H843" s="25"/>
      <c r="I843" s="25"/>
      <c r="M843" s="42"/>
      <c r="N843" s="9"/>
      <c r="O843" s="9"/>
      <c r="P843" s="9"/>
      <c r="Q843" s="8"/>
      <c r="R843" s="8"/>
      <c r="S843" s="42"/>
      <c r="T843" s="42"/>
      <c r="U843" s="42"/>
      <c r="V843" s="42"/>
      <c r="W843" s="42"/>
      <c r="X843" s="42"/>
      <c r="Y843" s="25"/>
    </row>
    <row r="844" spans="5:25">
      <c r="F844" s="4"/>
      <c r="H844" s="25"/>
      <c r="I844" s="25"/>
      <c r="M844" s="42"/>
      <c r="N844" s="9"/>
      <c r="O844" s="9"/>
      <c r="P844" s="9"/>
      <c r="Q844" s="8"/>
      <c r="R844" s="8"/>
      <c r="S844" s="42"/>
      <c r="T844" s="42"/>
      <c r="U844" s="42"/>
      <c r="V844" s="42"/>
      <c r="W844" s="42"/>
      <c r="X844" s="42"/>
      <c r="Y844" s="25"/>
    </row>
    <row r="845" spans="5:25">
      <c r="F845" s="4"/>
      <c r="H845" s="25"/>
      <c r="I845" s="25"/>
      <c r="M845" s="42"/>
      <c r="N845" s="9"/>
      <c r="O845" s="9"/>
      <c r="P845" s="9"/>
      <c r="Q845" s="8"/>
      <c r="R845" s="8"/>
      <c r="S845" s="42"/>
      <c r="T845" s="42"/>
      <c r="U845" s="42"/>
      <c r="V845" s="42"/>
      <c r="W845" s="42"/>
      <c r="X845" s="42"/>
      <c r="Y845" s="25"/>
    </row>
    <row r="846" spans="5:25">
      <c r="F846" s="4"/>
      <c r="H846" s="25"/>
      <c r="I846" s="25"/>
      <c r="M846" s="42"/>
      <c r="N846" s="9"/>
      <c r="O846" s="9"/>
      <c r="P846" s="9"/>
      <c r="Q846" s="8"/>
      <c r="R846" s="8"/>
      <c r="S846" s="42"/>
      <c r="T846" s="42"/>
      <c r="U846" s="42"/>
      <c r="V846" s="42"/>
      <c r="W846" s="42"/>
      <c r="X846" s="42"/>
      <c r="Y846" s="25"/>
    </row>
    <row r="847" spans="5:25">
      <c r="F847" s="4"/>
      <c r="H847" s="25"/>
      <c r="I847" s="25"/>
      <c r="M847" s="42"/>
      <c r="N847" s="9"/>
      <c r="O847" s="9"/>
      <c r="P847" s="9"/>
      <c r="Q847" s="8"/>
      <c r="R847" s="8"/>
      <c r="S847" s="42"/>
      <c r="T847" s="42"/>
      <c r="U847" s="42"/>
      <c r="V847" s="42"/>
      <c r="W847" s="42"/>
      <c r="X847" s="42"/>
      <c r="Y847" s="25"/>
    </row>
    <row r="848" spans="5:25">
      <c r="F848" s="4"/>
      <c r="H848" s="25"/>
      <c r="I848" s="25"/>
      <c r="M848" s="42"/>
      <c r="N848" s="9"/>
      <c r="O848" s="9"/>
      <c r="P848" s="9"/>
      <c r="Q848" s="8"/>
      <c r="R848" s="8"/>
      <c r="S848" s="42"/>
      <c r="T848" s="42"/>
      <c r="U848" s="42"/>
      <c r="V848" s="42"/>
      <c r="W848" s="42"/>
      <c r="X848" s="42"/>
      <c r="Y848" s="25"/>
    </row>
    <row r="849" spans="6:25">
      <c r="F849" s="4"/>
      <c r="H849" s="25"/>
      <c r="I849" s="25"/>
      <c r="M849" s="42"/>
      <c r="N849" s="9"/>
      <c r="O849" s="9"/>
      <c r="P849" s="9"/>
      <c r="Q849" s="8"/>
      <c r="R849" s="8"/>
      <c r="S849" s="42"/>
      <c r="T849" s="42"/>
      <c r="U849" s="42"/>
      <c r="V849" s="42"/>
      <c r="W849" s="42"/>
      <c r="X849" s="42"/>
      <c r="Y849" s="25"/>
    </row>
    <row r="850" spans="6:25">
      <c r="F850" s="4"/>
      <c r="H850" s="25"/>
      <c r="I850" s="25"/>
      <c r="M850" s="42"/>
      <c r="N850" s="9"/>
      <c r="O850" s="9"/>
      <c r="P850" s="9"/>
      <c r="Q850" s="8"/>
      <c r="R850" s="8"/>
      <c r="S850" s="42"/>
      <c r="T850" s="42"/>
      <c r="U850" s="42"/>
      <c r="V850" s="42"/>
      <c r="W850" s="42"/>
      <c r="X850" s="42"/>
      <c r="Y850" s="25"/>
    </row>
    <row r="851" spans="6:25">
      <c r="F851" s="4"/>
      <c r="H851" s="25"/>
      <c r="I851" s="25"/>
      <c r="M851" s="42"/>
      <c r="N851" s="9"/>
      <c r="O851" s="9"/>
      <c r="P851" s="9"/>
      <c r="Q851" s="8"/>
      <c r="R851" s="8"/>
      <c r="S851" s="42"/>
      <c r="T851" s="42"/>
      <c r="U851" s="42"/>
      <c r="V851" s="42"/>
      <c r="W851" s="42"/>
      <c r="X851" s="42"/>
      <c r="Y851" s="25"/>
    </row>
    <row r="852" spans="6:25">
      <c r="F852" s="4"/>
      <c r="H852" s="25"/>
      <c r="I852" s="25"/>
      <c r="M852" s="42"/>
      <c r="N852" s="9"/>
      <c r="O852" s="9"/>
      <c r="P852" s="9"/>
      <c r="Q852" s="8"/>
      <c r="R852" s="8"/>
      <c r="S852" s="42"/>
      <c r="T852" s="42"/>
      <c r="U852" s="42"/>
      <c r="V852" s="42"/>
      <c r="W852" s="42"/>
      <c r="X852" s="42"/>
      <c r="Y852" s="25"/>
    </row>
    <row r="853" spans="6:25">
      <c r="F853" s="4"/>
      <c r="H853" s="25"/>
      <c r="I853" s="25"/>
      <c r="M853" s="42"/>
      <c r="N853" s="9"/>
      <c r="O853" s="9"/>
      <c r="P853" s="9"/>
      <c r="Q853" s="8"/>
      <c r="R853" s="8"/>
      <c r="S853" s="42"/>
      <c r="T853" s="42"/>
      <c r="U853" s="42"/>
      <c r="V853" s="42"/>
      <c r="W853" s="42"/>
      <c r="X853" s="42"/>
      <c r="Y853" s="25"/>
    </row>
    <row r="854" spans="6:25">
      <c r="F854" s="4"/>
      <c r="H854" s="25"/>
      <c r="I854" s="25"/>
      <c r="M854" s="42"/>
      <c r="N854" s="9"/>
      <c r="O854" s="9"/>
      <c r="P854" s="9"/>
      <c r="Q854" s="8"/>
      <c r="R854" s="8"/>
      <c r="S854" s="42"/>
      <c r="T854" s="42"/>
      <c r="U854" s="42"/>
      <c r="V854" s="42"/>
      <c r="W854" s="42"/>
      <c r="X854" s="42"/>
      <c r="Y854" s="25"/>
    </row>
    <row r="855" spans="6:25">
      <c r="F855" s="4"/>
      <c r="H855" s="25"/>
      <c r="I855" s="25"/>
      <c r="M855" s="42"/>
      <c r="N855" s="9"/>
      <c r="O855" s="9"/>
      <c r="P855" s="9"/>
      <c r="Q855" s="8"/>
      <c r="R855" s="8"/>
      <c r="S855" s="42"/>
      <c r="T855" s="42"/>
      <c r="U855" s="42"/>
      <c r="V855" s="42"/>
      <c r="W855" s="42"/>
      <c r="X855" s="42"/>
      <c r="Y855" s="25"/>
    </row>
    <row r="856" spans="6:25">
      <c r="F856" s="4"/>
      <c r="H856" s="25"/>
      <c r="I856" s="25"/>
      <c r="M856" s="42"/>
      <c r="N856" s="9"/>
      <c r="O856" s="9"/>
      <c r="P856" s="9"/>
      <c r="Q856" s="8"/>
      <c r="R856" s="8"/>
      <c r="S856" s="42"/>
      <c r="T856" s="42"/>
      <c r="U856" s="42"/>
      <c r="V856" s="42"/>
      <c r="W856" s="42"/>
      <c r="X856" s="42"/>
      <c r="Y856" s="25"/>
    </row>
    <row r="857" spans="6:25">
      <c r="F857" s="4"/>
      <c r="H857" s="25"/>
      <c r="I857" s="25"/>
      <c r="M857" s="42"/>
      <c r="N857" s="9"/>
      <c r="O857" s="9"/>
      <c r="P857" s="9"/>
      <c r="Q857" s="8"/>
      <c r="R857" s="8"/>
      <c r="S857" s="42"/>
      <c r="T857" s="42"/>
      <c r="U857" s="42"/>
      <c r="V857" s="42"/>
      <c r="W857" s="42"/>
      <c r="X857" s="42"/>
      <c r="Y857" s="25"/>
    </row>
    <row r="858" spans="6:25">
      <c r="F858" s="4"/>
      <c r="H858" s="25"/>
      <c r="I858" s="25"/>
      <c r="M858" s="42"/>
      <c r="N858" s="9"/>
      <c r="O858" s="9"/>
      <c r="P858" s="9"/>
      <c r="Q858" s="8"/>
      <c r="R858" s="8"/>
      <c r="S858" s="42"/>
      <c r="T858" s="42"/>
      <c r="U858" s="42"/>
      <c r="V858" s="42"/>
      <c r="W858" s="42"/>
      <c r="X858" s="42"/>
      <c r="Y858" s="25"/>
    </row>
    <row r="859" spans="6:25">
      <c r="F859" s="4"/>
      <c r="H859" s="25"/>
      <c r="I859" s="25"/>
      <c r="M859" s="42"/>
      <c r="N859" s="9"/>
      <c r="O859" s="9"/>
      <c r="P859" s="9"/>
      <c r="Q859" s="8"/>
      <c r="R859" s="8"/>
      <c r="S859" s="42"/>
      <c r="T859" s="42"/>
      <c r="U859" s="42"/>
      <c r="V859" s="42"/>
      <c r="W859" s="42"/>
      <c r="X859" s="42"/>
      <c r="Y859" s="25"/>
    </row>
    <row r="860" spans="6:25">
      <c r="F860" s="4"/>
      <c r="H860" s="25"/>
      <c r="I860" s="25"/>
      <c r="M860" s="42"/>
      <c r="N860" s="9"/>
      <c r="O860" s="9"/>
      <c r="P860" s="9"/>
      <c r="Q860" s="8"/>
      <c r="R860" s="8"/>
      <c r="S860" s="42"/>
      <c r="T860" s="42"/>
      <c r="U860" s="42"/>
      <c r="V860" s="42"/>
      <c r="W860" s="42"/>
      <c r="X860" s="42"/>
      <c r="Y860" s="25"/>
    </row>
    <row r="861" spans="6:25">
      <c r="F861" s="4"/>
      <c r="H861" s="25"/>
      <c r="I861" s="25"/>
      <c r="M861" s="42"/>
      <c r="N861" s="9"/>
      <c r="O861" s="9"/>
      <c r="P861" s="9"/>
      <c r="Q861" s="8"/>
      <c r="R861" s="8"/>
      <c r="S861" s="42"/>
      <c r="T861" s="42"/>
      <c r="U861" s="42"/>
      <c r="V861" s="42"/>
      <c r="W861" s="42"/>
      <c r="X861" s="42"/>
      <c r="Y861" s="25"/>
    </row>
    <row r="862" spans="6:25">
      <c r="F862" s="4"/>
      <c r="H862" s="25"/>
      <c r="I862" s="25"/>
      <c r="M862" s="42"/>
      <c r="N862" s="9"/>
      <c r="O862" s="9"/>
      <c r="P862" s="9"/>
      <c r="Q862" s="8"/>
      <c r="R862" s="8"/>
      <c r="S862" s="42"/>
      <c r="T862" s="42"/>
      <c r="U862" s="42"/>
      <c r="V862" s="42"/>
      <c r="W862" s="42"/>
      <c r="X862" s="42"/>
      <c r="Y862" s="25"/>
    </row>
    <row r="863" spans="6:25">
      <c r="F863" s="4"/>
      <c r="H863" s="25"/>
      <c r="I863" s="25"/>
      <c r="M863" s="42"/>
      <c r="N863" s="9"/>
      <c r="O863" s="9"/>
      <c r="P863" s="9"/>
      <c r="Q863" s="8"/>
      <c r="R863" s="8"/>
      <c r="S863" s="42"/>
      <c r="T863" s="42"/>
      <c r="U863" s="42"/>
      <c r="V863" s="42"/>
      <c r="W863" s="42"/>
      <c r="X863" s="42"/>
      <c r="Y863" s="25"/>
    </row>
    <row r="864" spans="6:25">
      <c r="F864" s="4"/>
      <c r="H864" s="25"/>
      <c r="I864" s="25"/>
      <c r="M864" s="42"/>
      <c r="N864" s="9"/>
      <c r="O864" s="9"/>
      <c r="P864" s="9"/>
      <c r="Q864" s="8"/>
      <c r="R864" s="8"/>
      <c r="S864" s="42"/>
      <c r="T864" s="42"/>
      <c r="U864" s="42"/>
      <c r="V864" s="42"/>
      <c r="W864" s="42"/>
      <c r="X864" s="42"/>
      <c r="Y864" s="25"/>
    </row>
    <row r="865" spans="5:25">
      <c r="F865" s="4"/>
      <c r="H865" s="25"/>
      <c r="I865" s="25"/>
      <c r="M865" s="42"/>
      <c r="N865" s="9"/>
      <c r="O865" s="9"/>
      <c r="P865" s="9"/>
      <c r="Q865" s="8"/>
      <c r="R865" s="8"/>
      <c r="S865" s="42"/>
      <c r="T865" s="42"/>
      <c r="U865" s="42"/>
      <c r="V865" s="42"/>
      <c r="W865" s="42"/>
      <c r="X865" s="42"/>
      <c r="Y865" s="25"/>
    </row>
    <row r="866" spans="5:25">
      <c r="F866" s="4"/>
      <c r="H866" s="25"/>
      <c r="I866" s="25"/>
      <c r="M866" s="42"/>
      <c r="N866" s="9"/>
      <c r="O866" s="9"/>
      <c r="P866" s="9"/>
      <c r="Q866" s="8"/>
      <c r="R866" s="8"/>
      <c r="S866" s="42"/>
      <c r="T866" s="42"/>
      <c r="U866" s="42"/>
      <c r="V866" s="42"/>
      <c r="W866" s="42"/>
      <c r="X866" s="42"/>
      <c r="Y866" s="25"/>
    </row>
    <row r="867" spans="5:25">
      <c r="E867" s="38"/>
      <c r="F867" s="4"/>
      <c r="H867" s="25"/>
      <c r="I867" s="25"/>
      <c r="M867" s="42"/>
      <c r="N867" s="9"/>
      <c r="O867" s="9"/>
      <c r="P867" s="9"/>
      <c r="Q867" s="8"/>
      <c r="R867" s="8"/>
      <c r="S867" s="42"/>
      <c r="T867" s="42"/>
      <c r="U867" s="42"/>
      <c r="V867" s="42"/>
      <c r="W867" s="42"/>
      <c r="X867" s="42"/>
      <c r="Y867" s="25"/>
    </row>
    <row r="868" spans="5:25">
      <c r="F868" s="4"/>
      <c r="H868" s="25"/>
      <c r="I868" s="25"/>
      <c r="M868" s="42"/>
      <c r="N868" s="9"/>
      <c r="O868" s="9"/>
      <c r="P868" s="9"/>
      <c r="Q868" s="8"/>
      <c r="R868" s="8"/>
      <c r="S868" s="42"/>
      <c r="T868" s="42"/>
      <c r="U868" s="42"/>
      <c r="V868" s="42"/>
      <c r="W868" s="42"/>
      <c r="X868" s="42"/>
      <c r="Y868" s="25"/>
    </row>
    <row r="869" spans="5:25">
      <c r="F869" s="4"/>
      <c r="H869" s="25"/>
      <c r="I869" s="25"/>
      <c r="M869" s="42"/>
      <c r="N869" s="9"/>
      <c r="O869" s="9"/>
      <c r="P869" s="9"/>
      <c r="Q869" s="8"/>
      <c r="R869" s="8"/>
      <c r="S869" s="42"/>
      <c r="T869" s="42"/>
      <c r="U869" s="42"/>
      <c r="V869" s="42"/>
      <c r="W869" s="42"/>
      <c r="X869" s="42"/>
      <c r="Y869" s="25"/>
    </row>
    <row r="870" spans="5:25">
      <c r="F870" s="4"/>
      <c r="H870" s="25"/>
      <c r="I870" s="25"/>
      <c r="M870" s="42"/>
      <c r="N870" s="9"/>
      <c r="O870" s="9"/>
      <c r="P870" s="9"/>
      <c r="Q870" s="8"/>
      <c r="R870" s="8"/>
      <c r="S870" s="42"/>
      <c r="T870" s="42"/>
      <c r="U870" s="42"/>
      <c r="V870" s="42"/>
      <c r="W870" s="42"/>
      <c r="X870" s="42"/>
      <c r="Y870" s="25"/>
    </row>
    <row r="871" spans="5:25">
      <c r="F871" s="4"/>
      <c r="H871" s="25"/>
      <c r="I871" s="25"/>
      <c r="M871" s="42"/>
      <c r="N871" s="9"/>
      <c r="O871" s="9"/>
      <c r="P871" s="9"/>
      <c r="Q871" s="8"/>
      <c r="R871" s="8"/>
      <c r="S871" s="42"/>
      <c r="T871" s="42"/>
      <c r="U871" s="42"/>
      <c r="V871" s="42"/>
      <c r="W871" s="42"/>
      <c r="X871" s="42"/>
      <c r="Y871" s="25"/>
    </row>
    <row r="872" spans="5:25">
      <c r="F872" s="4"/>
      <c r="H872" s="25"/>
      <c r="I872" s="25"/>
      <c r="M872" s="42"/>
      <c r="N872" s="9"/>
      <c r="O872" s="9"/>
      <c r="P872" s="9"/>
      <c r="Q872" s="8"/>
      <c r="R872" s="8"/>
      <c r="S872" s="42"/>
      <c r="T872" s="42"/>
      <c r="U872" s="42"/>
      <c r="V872" s="42"/>
      <c r="W872" s="42"/>
      <c r="X872" s="42"/>
      <c r="Y872" s="25"/>
    </row>
    <row r="873" spans="5:25">
      <c r="F873" s="4"/>
      <c r="H873" s="25"/>
      <c r="I873" s="25"/>
      <c r="M873" s="42"/>
      <c r="N873" s="9"/>
      <c r="O873" s="9"/>
      <c r="P873" s="9"/>
      <c r="Q873" s="8"/>
      <c r="R873" s="8"/>
      <c r="S873" s="42"/>
      <c r="T873" s="42"/>
      <c r="U873" s="42"/>
      <c r="V873" s="42"/>
      <c r="W873" s="42"/>
      <c r="X873" s="42"/>
      <c r="Y873" s="25"/>
    </row>
    <row r="874" spans="5:25">
      <c r="F874" s="4"/>
      <c r="H874" s="25"/>
      <c r="I874" s="25"/>
      <c r="M874" s="42"/>
      <c r="N874" s="9"/>
      <c r="O874" s="9"/>
      <c r="P874" s="9"/>
      <c r="Q874" s="8"/>
      <c r="R874" s="8"/>
      <c r="S874" s="42"/>
      <c r="T874" s="42"/>
      <c r="U874" s="42"/>
      <c r="V874" s="42"/>
      <c r="W874" s="42"/>
      <c r="X874" s="42"/>
      <c r="Y874" s="25"/>
    </row>
    <row r="875" spans="5:25">
      <c r="E875" s="38"/>
      <c r="F875" s="4"/>
      <c r="H875" s="25"/>
      <c r="I875" s="25"/>
      <c r="M875" s="42"/>
      <c r="N875" s="9"/>
      <c r="O875" s="9"/>
      <c r="P875" s="9"/>
      <c r="Q875" s="8"/>
      <c r="R875" s="8"/>
      <c r="S875" s="42"/>
      <c r="T875" s="42"/>
      <c r="U875" s="42"/>
      <c r="V875" s="42"/>
      <c r="W875" s="42"/>
      <c r="X875" s="42"/>
      <c r="Y875" s="25"/>
    </row>
    <row r="876" spans="5:25">
      <c r="F876" s="4"/>
      <c r="H876" s="25"/>
      <c r="I876" s="25"/>
      <c r="M876" s="42"/>
      <c r="N876" s="9"/>
      <c r="O876" s="9"/>
      <c r="P876" s="9"/>
      <c r="Q876" s="8"/>
      <c r="R876" s="8"/>
      <c r="S876" s="42"/>
      <c r="T876" s="42"/>
      <c r="U876" s="42"/>
      <c r="V876" s="42"/>
      <c r="W876" s="42"/>
      <c r="X876" s="42"/>
      <c r="Y876" s="25"/>
    </row>
    <row r="877" spans="5:25">
      <c r="F877" s="4"/>
      <c r="H877" s="25"/>
      <c r="I877" s="25"/>
      <c r="M877" s="42"/>
      <c r="N877" s="9"/>
      <c r="O877" s="9"/>
      <c r="P877" s="9"/>
      <c r="Q877" s="8"/>
      <c r="R877" s="8"/>
      <c r="S877" s="42"/>
      <c r="T877" s="42"/>
      <c r="U877" s="42"/>
      <c r="V877" s="42"/>
      <c r="W877" s="42"/>
      <c r="X877" s="42"/>
      <c r="Y877" s="25"/>
    </row>
    <row r="878" spans="5:25">
      <c r="F878" s="4"/>
      <c r="H878" s="25"/>
      <c r="I878" s="25"/>
      <c r="M878" s="42"/>
      <c r="N878" s="9"/>
      <c r="O878" s="9"/>
      <c r="P878" s="9"/>
      <c r="Q878" s="8"/>
      <c r="R878" s="8"/>
      <c r="S878" s="42"/>
      <c r="T878" s="42"/>
      <c r="U878" s="42"/>
      <c r="V878" s="42"/>
      <c r="W878" s="42"/>
      <c r="X878" s="42"/>
      <c r="Y878" s="25"/>
    </row>
    <row r="879" spans="5:25">
      <c r="F879" s="4"/>
      <c r="H879" s="25"/>
      <c r="I879" s="25"/>
      <c r="M879" s="42"/>
      <c r="N879" s="9"/>
      <c r="O879" s="9"/>
      <c r="P879" s="9"/>
      <c r="Q879" s="8"/>
      <c r="R879" s="8"/>
      <c r="S879" s="42"/>
      <c r="T879" s="42"/>
      <c r="U879" s="42"/>
      <c r="V879" s="42"/>
      <c r="W879" s="42"/>
      <c r="X879" s="42"/>
      <c r="Y879" s="25"/>
    </row>
    <row r="880" spans="5:25">
      <c r="F880" s="4"/>
      <c r="H880" s="25"/>
      <c r="I880" s="25"/>
      <c r="M880" s="42"/>
      <c r="N880" s="9"/>
      <c r="O880" s="9"/>
      <c r="P880" s="9"/>
      <c r="Q880" s="8"/>
      <c r="R880" s="8"/>
      <c r="S880" s="42"/>
      <c r="T880" s="42"/>
      <c r="U880" s="42"/>
      <c r="V880" s="42"/>
      <c r="W880" s="42"/>
      <c r="X880" s="42"/>
      <c r="Y880" s="25"/>
    </row>
    <row r="881" spans="5:25">
      <c r="F881" s="4"/>
      <c r="H881" s="25"/>
      <c r="I881" s="25"/>
      <c r="M881" s="42"/>
      <c r="N881" s="9"/>
      <c r="O881" s="9"/>
      <c r="P881" s="9"/>
      <c r="Q881" s="8"/>
      <c r="R881" s="8"/>
      <c r="S881" s="42"/>
      <c r="T881" s="42"/>
      <c r="U881" s="42"/>
      <c r="V881" s="42"/>
      <c r="W881" s="42"/>
      <c r="X881" s="42"/>
      <c r="Y881" s="25"/>
    </row>
    <row r="882" spans="5:25">
      <c r="F882" s="4"/>
      <c r="H882" s="25"/>
      <c r="I882" s="25"/>
      <c r="M882" s="42"/>
      <c r="N882" s="9"/>
      <c r="O882" s="9"/>
      <c r="P882" s="9"/>
      <c r="Q882" s="8"/>
      <c r="R882" s="8"/>
      <c r="S882" s="42"/>
      <c r="T882" s="42"/>
      <c r="U882" s="42"/>
      <c r="V882" s="42"/>
      <c r="W882" s="42"/>
      <c r="X882" s="42"/>
      <c r="Y882" s="25"/>
    </row>
    <row r="883" spans="5:25">
      <c r="F883" s="4"/>
      <c r="H883" s="25"/>
      <c r="I883" s="25"/>
      <c r="M883" s="42"/>
      <c r="N883" s="9"/>
      <c r="O883" s="9"/>
      <c r="P883" s="9"/>
      <c r="Q883" s="8"/>
      <c r="R883" s="8"/>
      <c r="S883" s="42"/>
      <c r="T883" s="42"/>
      <c r="U883" s="42"/>
      <c r="V883" s="42"/>
      <c r="W883" s="42"/>
      <c r="X883" s="42"/>
      <c r="Y883" s="25"/>
    </row>
    <row r="884" spans="5:25">
      <c r="F884" s="4"/>
      <c r="H884" s="25"/>
      <c r="I884" s="25"/>
      <c r="M884" s="42"/>
      <c r="N884" s="9"/>
      <c r="O884" s="9"/>
      <c r="P884" s="9"/>
      <c r="Q884" s="8"/>
      <c r="R884" s="8"/>
      <c r="S884" s="42"/>
      <c r="T884" s="42"/>
      <c r="U884" s="42"/>
      <c r="V884" s="42"/>
      <c r="W884" s="42"/>
      <c r="X884" s="42"/>
      <c r="Y884" s="25"/>
    </row>
    <row r="885" spans="5:25">
      <c r="F885" s="4"/>
      <c r="H885" s="25"/>
      <c r="I885" s="25"/>
      <c r="M885" s="42"/>
      <c r="N885" s="9"/>
      <c r="O885" s="9"/>
      <c r="P885" s="9"/>
      <c r="Q885" s="8"/>
      <c r="R885" s="8"/>
      <c r="S885" s="42"/>
      <c r="T885" s="42"/>
      <c r="U885" s="42"/>
      <c r="V885" s="42"/>
      <c r="W885" s="42"/>
      <c r="X885" s="42"/>
      <c r="Y885" s="25"/>
    </row>
    <row r="886" spans="5:25">
      <c r="F886" s="4"/>
      <c r="H886" s="25"/>
      <c r="I886" s="25"/>
      <c r="M886" s="42"/>
      <c r="N886" s="9"/>
      <c r="O886" s="9"/>
      <c r="P886" s="9"/>
      <c r="Q886" s="8"/>
      <c r="R886" s="8"/>
      <c r="S886" s="42"/>
      <c r="T886" s="42"/>
      <c r="U886" s="42"/>
      <c r="V886" s="42"/>
      <c r="W886" s="42"/>
      <c r="X886" s="42"/>
      <c r="Y886" s="25"/>
    </row>
    <row r="887" spans="5:25">
      <c r="F887" s="4"/>
      <c r="H887" s="25"/>
      <c r="I887" s="25"/>
      <c r="M887" s="42"/>
      <c r="N887" s="9"/>
      <c r="O887" s="9"/>
      <c r="P887" s="9"/>
      <c r="Q887" s="8"/>
      <c r="R887" s="8"/>
      <c r="S887" s="42"/>
      <c r="T887" s="42"/>
      <c r="U887" s="42"/>
      <c r="V887" s="42"/>
      <c r="W887" s="42"/>
      <c r="X887" s="42"/>
      <c r="Y887" s="25"/>
    </row>
    <row r="888" spans="5:25">
      <c r="F888" s="4"/>
      <c r="H888" s="25"/>
      <c r="I888" s="25"/>
      <c r="M888" s="42"/>
      <c r="N888" s="9"/>
      <c r="O888" s="9"/>
      <c r="P888" s="9"/>
      <c r="Q888" s="8"/>
      <c r="R888" s="8"/>
      <c r="S888" s="42"/>
      <c r="T888" s="42"/>
      <c r="U888" s="42"/>
      <c r="V888" s="42"/>
      <c r="W888" s="42"/>
      <c r="X888" s="42"/>
      <c r="Y888" s="25"/>
    </row>
    <row r="889" spans="5:25">
      <c r="E889" s="38"/>
      <c r="F889" s="4"/>
      <c r="H889" s="25"/>
      <c r="I889" s="25"/>
      <c r="M889" s="42"/>
      <c r="N889" s="9"/>
      <c r="O889" s="9"/>
      <c r="P889" s="9"/>
      <c r="Q889" s="8"/>
      <c r="R889" s="8"/>
      <c r="S889" s="42"/>
      <c r="T889" s="42"/>
      <c r="U889" s="42"/>
      <c r="V889" s="42"/>
      <c r="W889" s="42"/>
      <c r="X889" s="42"/>
      <c r="Y889" s="25"/>
    </row>
    <row r="890" spans="5:25">
      <c r="F890" s="4"/>
      <c r="H890" s="25"/>
      <c r="I890" s="25"/>
      <c r="M890" s="42"/>
      <c r="N890" s="9"/>
      <c r="O890" s="9"/>
      <c r="P890" s="9"/>
      <c r="Q890" s="8"/>
      <c r="R890" s="8"/>
      <c r="S890" s="42"/>
      <c r="T890" s="42"/>
      <c r="U890" s="42"/>
      <c r="V890" s="42"/>
      <c r="W890" s="42"/>
      <c r="X890" s="42"/>
      <c r="Y890" s="25"/>
    </row>
    <row r="891" spans="5:25">
      <c r="F891" s="4"/>
      <c r="H891" s="25"/>
      <c r="I891" s="25"/>
      <c r="M891" s="42"/>
      <c r="N891" s="9"/>
      <c r="O891" s="9"/>
      <c r="P891" s="9"/>
      <c r="Q891" s="8"/>
      <c r="R891" s="8"/>
      <c r="S891" s="42"/>
      <c r="T891" s="42"/>
      <c r="U891" s="42"/>
      <c r="V891" s="42"/>
      <c r="W891" s="42"/>
      <c r="X891" s="42"/>
      <c r="Y891" s="25"/>
    </row>
    <row r="892" spans="5:25">
      <c r="F892" s="4"/>
      <c r="H892" s="25"/>
      <c r="I892" s="25"/>
      <c r="M892" s="42"/>
      <c r="N892" s="9"/>
      <c r="O892" s="9"/>
      <c r="P892" s="9"/>
      <c r="Q892" s="8"/>
      <c r="R892" s="8"/>
      <c r="S892" s="42"/>
      <c r="T892" s="42"/>
      <c r="U892" s="42"/>
      <c r="V892" s="42"/>
      <c r="W892" s="42"/>
      <c r="X892" s="42"/>
      <c r="Y892" s="25"/>
    </row>
    <row r="893" spans="5:25">
      <c r="F893" s="4"/>
      <c r="H893" s="25"/>
      <c r="I893" s="25"/>
      <c r="M893" s="42"/>
      <c r="N893" s="9"/>
      <c r="O893" s="9"/>
      <c r="P893" s="9"/>
      <c r="Q893" s="8"/>
      <c r="R893" s="8"/>
      <c r="S893" s="42"/>
      <c r="T893" s="42"/>
      <c r="U893" s="42"/>
      <c r="V893" s="42"/>
      <c r="W893" s="42"/>
      <c r="X893" s="42"/>
      <c r="Y893" s="25"/>
    </row>
    <row r="894" spans="5:25">
      <c r="E894" s="38"/>
      <c r="F894" s="4"/>
      <c r="H894" s="25"/>
      <c r="I894" s="25"/>
      <c r="M894" s="42"/>
      <c r="N894" s="9"/>
      <c r="O894" s="9"/>
      <c r="P894" s="9"/>
      <c r="Q894" s="8"/>
      <c r="R894" s="8"/>
      <c r="S894" s="42"/>
      <c r="T894" s="42"/>
      <c r="U894" s="42"/>
      <c r="V894" s="42"/>
      <c r="W894" s="42"/>
      <c r="X894" s="42"/>
      <c r="Y894" s="25"/>
    </row>
    <row r="895" spans="5:25">
      <c r="F895" s="4"/>
      <c r="H895" s="25"/>
      <c r="I895" s="25"/>
      <c r="M895" s="42"/>
      <c r="N895" s="9"/>
      <c r="O895" s="9"/>
      <c r="P895" s="9"/>
      <c r="Q895" s="8"/>
      <c r="R895" s="8"/>
      <c r="S895" s="42"/>
      <c r="T895" s="42"/>
      <c r="U895" s="42"/>
      <c r="V895" s="42"/>
      <c r="W895" s="42"/>
      <c r="X895" s="42"/>
      <c r="Y895" s="25"/>
    </row>
    <row r="896" spans="5:25">
      <c r="F896" s="4"/>
      <c r="H896" s="25"/>
      <c r="I896" s="25"/>
      <c r="M896" s="42"/>
      <c r="N896" s="9"/>
      <c r="O896" s="9"/>
      <c r="P896" s="9"/>
      <c r="Q896" s="8"/>
      <c r="R896" s="8"/>
      <c r="S896" s="42"/>
      <c r="T896" s="42"/>
      <c r="U896" s="42"/>
      <c r="V896" s="42"/>
      <c r="W896" s="42"/>
      <c r="X896" s="42"/>
      <c r="Y896" s="25"/>
    </row>
    <row r="897" spans="5:25">
      <c r="F897" s="4"/>
      <c r="H897" s="25"/>
      <c r="I897" s="25"/>
      <c r="M897" s="42"/>
      <c r="N897" s="9"/>
      <c r="O897" s="9"/>
      <c r="P897" s="9"/>
      <c r="Q897" s="8"/>
      <c r="R897" s="8"/>
      <c r="S897" s="42"/>
      <c r="T897" s="42"/>
      <c r="U897" s="42"/>
      <c r="V897" s="42"/>
      <c r="W897" s="42"/>
      <c r="X897" s="42"/>
      <c r="Y897" s="25"/>
    </row>
    <row r="898" spans="5:25">
      <c r="F898" s="4"/>
      <c r="H898" s="25"/>
      <c r="I898" s="25"/>
      <c r="M898" s="42"/>
      <c r="N898" s="9"/>
      <c r="O898" s="9"/>
      <c r="P898" s="9"/>
      <c r="Q898" s="8"/>
      <c r="R898" s="8"/>
      <c r="S898" s="42"/>
      <c r="T898" s="42"/>
      <c r="U898" s="42"/>
      <c r="V898" s="42"/>
      <c r="W898" s="42"/>
      <c r="X898" s="42"/>
      <c r="Y898" s="25"/>
    </row>
    <row r="899" spans="5:25">
      <c r="F899" s="4"/>
      <c r="H899" s="25"/>
      <c r="I899" s="25"/>
      <c r="M899" s="42"/>
      <c r="N899" s="9"/>
      <c r="O899" s="9"/>
      <c r="P899" s="9"/>
      <c r="Q899" s="8"/>
      <c r="R899" s="8"/>
      <c r="S899" s="42"/>
      <c r="T899" s="42"/>
      <c r="U899" s="42"/>
      <c r="V899" s="42"/>
      <c r="W899" s="42"/>
      <c r="X899" s="42"/>
      <c r="Y899" s="25"/>
    </row>
    <row r="900" spans="5:25">
      <c r="F900" s="4"/>
      <c r="H900" s="25"/>
      <c r="I900" s="25"/>
      <c r="M900" s="42"/>
      <c r="N900" s="9"/>
      <c r="O900" s="9"/>
      <c r="P900" s="9"/>
      <c r="Q900" s="8"/>
      <c r="R900" s="8"/>
      <c r="S900" s="42"/>
      <c r="T900" s="42"/>
      <c r="U900" s="42"/>
      <c r="V900" s="42"/>
      <c r="W900" s="42"/>
      <c r="X900" s="42"/>
      <c r="Y900" s="25"/>
    </row>
    <row r="901" spans="5:25">
      <c r="F901" s="4"/>
      <c r="H901" s="25"/>
      <c r="I901" s="25"/>
      <c r="M901" s="42"/>
      <c r="N901" s="9"/>
      <c r="O901" s="9"/>
      <c r="P901" s="9"/>
      <c r="Q901" s="8"/>
      <c r="R901" s="8"/>
      <c r="S901" s="42"/>
      <c r="T901" s="42"/>
      <c r="U901" s="42"/>
      <c r="V901" s="42"/>
      <c r="W901" s="42"/>
      <c r="X901" s="42"/>
      <c r="Y901" s="25"/>
    </row>
    <row r="902" spans="5:25">
      <c r="F902" s="4"/>
      <c r="H902" s="25"/>
      <c r="I902" s="25"/>
      <c r="M902" s="42"/>
      <c r="N902" s="9"/>
      <c r="O902" s="9"/>
      <c r="P902" s="9"/>
      <c r="Q902" s="8"/>
      <c r="R902" s="8"/>
      <c r="S902" s="42"/>
      <c r="T902" s="42"/>
      <c r="U902" s="42"/>
      <c r="V902" s="42"/>
      <c r="W902" s="42"/>
      <c r="X902" s="42"/>
      <c r="Y902" s="25"/>
    </row>
    <row r="903" spans="5:25">
      <c r="F903" s="4"/>
      <c r="H903" s="25"/>
      <c r="I903" s="25"/>
      <c r="M903" s="42"/>
      <c r="N903" s="9"/>
      <c r="O903" s="9"/>
      <c r="P903" s="9"/>
      <c r="Q903" s="8"/>
      <c r="R903" s="8"/>
      <c r="S903" s="42"/>
      <c r="T903" s="42"/>
      <c r="U903" s="42"/>
      <c r="V903" s="42"/>
      <c r="W903" s="42"/>
      <c r="X903" s="42"/>
      <c r="Y903" s="25"/>
    </row>
    <row r="904" spans="5:25">
      <c r="F904" s="4"/>
      <c r="H904" s="25"/>
      <c r="I904" s="25"/>
      <c r="M904" s="42"/>
      <c r="N904" s="9"/>
      <c r="O904" s="9"/>
      <c r="P904" s="9"/>
      <c r="Q904" s="8"/>
      <c r="R904" s="8"/>
      <c r="S904" s="42"/>
      <c r="T904" s="42"/>
      <c r="U904" s="42"/>
      <c r="V904" s="42"/>
      <c r="W904" s="42"/>
      <c r="X904" s="42"/>
      <c r="Y904" s="25"/>
    </row>
    <row r="905" spans="5:25">
      <c r="E905" s="38"/>
      <c r="F905" s="4"/>
      <c r="H905" s="25"/>
      <c r="I905" s="25"/>
      <c r="M905" s="42"/>
      <c r="N905" s="9"/>
      <c r="O905" s="9"/>
      <c r="P905" s="9"/>
      <c r="Q905" s="8"/>
      <c r="R905" s="8"/>
      <c r="S905" s="42"/>
      <c r="T905" s="42"/>
      <c r="U905" s="42"/>
      <c r="V905" s="42"/>
      <c r="W905" s="42"/>
      <c r="X905" s="42"/>
      <c r="Y905" s="25"/>
    </row>
    <row r="906" spans="5:25">
      <c r="F906" s="4"/>
      <c r="H906" s="25"/>
      <c r="I906" s="25"/>
      <c r="M906" s="42"/>
      <c r="N906" s="9"/>
      <c r="O906" s="9"/>
      <c r="P906" s="9"/>
      <c r="Q906" s="8"/>
      <c r="R906" s="8"/>
      <c r="S906" s="42"/>
      <c r="T906" s="42"/>
      <c r="U906" s="42"/>
      <c r="V906" s="42"/>
      <c r="W906" s="42"/>
      <c r="X906" s="42"/>
      <c r="Y906" s="25"/>
    </row>
    <row r="907" spans="5:25">
      <c r="F907" s="4"/>
      <c r="H907" s="25"/>
      <c r="I907" s="25"/>
      <c r="M907" s="42"/>
      <c r="N907" s="9"/>
      <c r="O907" s="9"/>
      <c r="P907" s="9"/>
      <c r="Q907" s="8"/>
      <c r="R907" s="8"/>
      <c r="S907" s="42"/>
      <c r="T907" s="42"/>
      <c r="U907" s="42"/>
      <c r="V907" s="42"/>
      <c r="W907" s="42"/>
      <c r="X907" s="42"/>
      <c r="Y907" s="25"/>
    </row>
    <row r="908" spans="5:25">
      <c r="F908" s="4"/>
      <c r="H908" s="25"/>
      <c r="I908" s="25"/>
      <c r="M908" s="42"/>
      <c r="N908" s="9"/>
      <c r="O908" s="9"/>
      <c r="P908" s="9"/>
      <c r="Q908" s="8"/>
      <c r="R908" s="8"/>
      <c r="S908" s="42"/>
      <c r="T908" s="42"/>
      <c r="U908" s="42"/>
      <c r="V908" s="42"/>
      <c r="W908" s="42"/>
      <c r="X908" s="42"/>
      <c r="Y908" s="25"/>
    </row>
    <row r="909" spans="5:25">
      <c r="E909" s="38"/>
      <c r="F909" s="4"/>
      <c r="H909" s="25"/>
      <c r="I909" s="25"/>
      <c r="M909" s="42"/>
      <c r="N909" s="9"/>
      <c r="O909" s="9"/>
      <c r="P909" s="9"/>
      <c r="Q909" s="8"/>
      <c r="R909" s="8"/>
      <c r="S909" s="42"/>
      <c r="T909" s="42"/>
      <c r="U909" s="42"/>
      <c r="V909" s="42"/>
      <c r="W909" s="42"/>
      <c r="X909" s="42"/>
      <c r="Y909" s="25"/>
    </row>
    <row r="910" spans="5:25">
      <c r="F910" s="4"/>
      <c r="H910" s="25"/>
      <c r="I910" s="25"/>
      <c r="M910" s="42"/>
      <c r="N910" s="9"/>
      <c r="O910" s="9"/>
      <c r="P910" s="9"/>
      <c r="Q910" s="8"/>
      <c r="R910" s="8"/>
      <c r="S910" s="42"/>
      <c r="T910" s="42"/>
      <c r="U910" s="42"/>
      <c r="V910" s="42"/>
      <c r="W910" s="42"/>
      <c r="X910" s="42"/>
      <c r="Y910" s="25"/>
    </row>
    <row r="911" spans="5:25">
      <c r="E911" s="38"/>
      <c r="F911" s="4"/>
      <c r="H911" s="25"/>
      <c r="I911" s="25"/>
      <c r="M911" s="42"/>
      <c r="N911" s="9"/>
      <c r="O911" s="9"/>
      <c r="P911" s="9"/>
      <c r="Q911" s="8"/>
      <c r="R911" s="8"/>
      <c r="S911" s="42"/>
      <c r="T911" s="42"/>
      <c r="U911" s="42"/>
      <c r="V911" s="42"/>
      <c r="W911" s="42"/>
      <c r="X911" s="42"/>
      <c r="Y911" s="25"/>
    </row>
    <row r="912" spans="5:25">
      <c r="F912" s="4"/>
      <c r="H912" s="25"/>
      <c r="I912" s="25"/>
      <c r="M912" s="42"/>
      <c r="N912" s="9"/>
      <c r="O912" s="9"/>
      <c r="P912" s="9"/>
      <c r="Q912" s="8"/>
      <c r="R912" s="8"/>
      <c r="S912" s="42"/>
      <c r="T912" s="42"/>
      <c r="U912" s="42"/>
      <c r="V912" s="42"/>
      <c r="W912" s="42"/>
      <c r="X912" s="42"/>
      <c r="Y912" s="25"/>
    </row>
    <row r="913" spans="5:25">
      <c r="F913" s="4"/>
      <c r="H913" s="25"/>
      <c r="I913" s="25"/>
      <c r="M913" s="42"/>
      <c r="N913" s="9"/>
      <c r="O913" s="9"/>
      <c r="P913" s="9"/>
      <c r="Q913" s="8"/>
      <c r="R913" s="8"/>
      <c r="S913" s="42"/>
      <c r="T913" s="42"/>
      <c r="U913" s="42"/>
      <c r="V913" s="42"/>
      <c r="W913" s="42"/>
      <c r="X913" s="42"/>
      <c r="Y913" s="25"/>
    </row>
    <row r="914" spans="5:25">
      <c r="F914" s="4"/>
      <c r="H914" s="25"/>
      <c r="I914" s="25"/>
      <c r="M914" s="42"/>
      <c r="N914" s="9"/>
      <c r="O914" s="9"/>
      <c r="P914" s="9"/>
      <c r="Q914" s="8"/>
      <c r="R914" s="8"/>
      <c r="S914" s="42"/>
      <c r="T914" s="42"/>
      <c r="U914" s="42"/>
      <c r="V914" s="42"/>
      <c r="W914" s="42"/>
      <c r="X914" s="42"/>
      <c r="Y914" s="25"/>
    </row>
    <row r="915" spans="5:25">
      <c r="F915" s="4"/>
      <c r="H915" s="25"/>
      <c r="I915" s="25"/>
      <c r="M915" s="42"/>
      <c r="N915" s="9"/>
      <c r="O915" s="9"/>
      <c r="P915" s="9"/>
      <c r="Q915" s="8"/>
      <c r="R915" s="8"/>
      <c r="S915" s="42"/>
      <c r="T915" s="42"/>
      <c r="U915" s="42"/>
      <c r="V915" s="42"/>
      <c r="W915" s="42"/>
      <c r="X915" s="42"/>
      <c r="Y915" s="25"/>
    </row>
    <row r="916" spans="5:25">
      <c r="F916" s="4"/>
      <c r="H916" s="25"/>
      <c r="I916" s="25"/>
      <c r="M916" s="42"/>
      <c r="N916" s="9"/>
      <c r="O916" s="9"/>
      <c r="P916" s="9"/>
      <c r="Q916" s="8"/>
      <c r="R916" s="8"/>
      <c r="S916" s="42"/>
      <c r="T916" s="42"/>
      <c r="U916" s="42"/>
      <c r="V916" s="42"/>
      <c r="W916" s="42"/>
      <c r="X916" s="42"/>
      <c r="Y916" s="25"/>
    </row>
    <row r="917" spans="5:25">
      <c r="F917" s="4"/>
      <c r="H917" s="25"/>
      <c r="I917" s="25"/>
      <c r="M917" s="42"/>
      <c r="N917" s="9"/>
      <c r="O917" s="9"/>
      <c r="P917" s="9"/>
      <c r="Q917" s="8"/>
      <c r="R917" s="8"/>
      <c r="S917" s="42"/>
      <c r="T917" s="42"/>
      <c r="U917" s="42"/>
      <c r="V917" s="42"/>
      <c r="W917" s="42"/>
      <c r="X917" s="42"/>
      <c r="Y917" s="25"/>
    </row>
    <row r="918" spans="5:25">
      <c r="E918" s="38"/>
      <c r="F918" s="4"/>
      <c r="H918" s="25"/>
      <c r="I918" s="25"/>
      <c r="M918" s="42"/>
      <c r="N918" s="9"/>
      <c r="O918" s="9"/>
      <c r="P918" s="9"/>
      <c r="Q918" s="8"/>
      <c r="R918" s="8"/>
      <c r="S918" s="42"/>
      <c r="T918" s="42"/>
      <c r="U918" s="42"/>
      <c r="V918" s="42"/>
      <c r="W918" s="42"/>
      <c r="X918" s="42"/>
      <c r="Y918" s="25"/>
    </row>
    <row r="919" spans="5:25">
      <c r="F919" s="4"/>
      <c r="H919" s="25"/>
      <c r="I919" s="25"/>
      <c r="M919" s="42"/>
      <c r="N919" s="9"/>
      <c r="O919" s="9"/>
      <c r="P919" s="9"/>
      <c r="Q919" s="8"/>
      <c r="R919" s="8"/>
      <c r="S919" s="42"/>
      <c r="T919" s="42"/>
      <c r="U919" s="42"/>
      <c r="V919" s="42"/>
      <c r="W919" s="42"/>
      <c r="X919" s="42"/>
      <c r="Y919" s="25"/>
    </row>
    <row r="920" spans="5:25">
      <c r="E920" s="38"/>
      <c r="F920" s="4"/>
      <c r="H920" s="25"/>
      <c r="I920" s="25"/>
      <c r="M920" s="42"/>
      <c r="N920" s="9"/>
      <c r="O920" s="9"/>
      <c r="P920" s="9"/>
      <c r="Q920" s="8"/>
      <c r="R920" s="8"/>
      <c r="S920" s="42"/>
      <c r="T920" s="42"/>
      <c r="U920" s="42"/>
      <c r="V920" s="42"/>
      <c r="W920" s="42"/>
      <c r="X920" s="42"/>
      <c r="Y920" s="25"/>
    </row>
    <row r="921" spans="5:25">
      <c r="F921" s="4"/>
      <c r="H921" s="25"/>
      <c r="I921" s="25"/>
      <c r="M921" s="42"/>
      <c r="N921" s="9"/>
      <c r="O921" s="9"/>
      <c r="P921" s="9"/>
      <c r="Q921" s="8"/>
      <c r="R921" s="8"/>
      <c r="S921" s="42"/>
      <c r="T921" s="42"/>
      <c r="U921" s="42"/>
      <c r="V921" s="42"/>
      <c r="W921" s="42"/>
      <c r="X921" s="42"/>
      <c r="Y921" s="25"/>
    </row>
    <row r="922" spans="5:25">
      <c r="F922" s="4"/>
      <c r="H922" s="25"/>
      <c r="I922" s="25"/>
      <c r="M922" s="42"/>
      <c r="N922" s="9"/>
      <c r="O922" s="9"/>
      <c r="P922" s="9"/>
      <c r="Q922" s="8"/>
      <c r="R922" s="8"/>
      <c r="S922" s="42"/>
      <c r="T922" s="42"/>
      <c r="U922" s="42"/>
      <c r="V922" s="42"/>
      <c r="W922" s="42"/>
      <c r="X922" s="42"/>
      <c r="Y922" s="25"/>
    </row>
    <row r="923" spans="5:25">
      <c r="E923" s="38"/>
      <c r="F923" s="4"/>
      <c r="H923" s="25"/>
      <c r="I923" s="25"/>
      <c r="M923" s="42"/>
      <c r="N923" s="9"/>
      <c r="O923" s="9"/>
      <c r="P923" s="9"/>
      <c r="Q923" s="8"/>
      <c r="R923" s="8"/>
      <c r="S923" s="42"/>
      <c r="T923" s="42"/>
      <c r="U923" s="42"/>
      <c r="V923" s="42"/>
      <c r="W923" s="42"/>
      <c r="X923" s="42"/>
      <c r="Y923" s="25"/>
    </row>
    <row r="924" spans="5:25">
      <c r="F924" s="4"/>
      <c r="H924" s="25"/>
      <c r="I924" s="25"/>
      <c r="M924" s="42"/>
      <c r="N924" s="9"/>
      <c r="O924" s="9"/>
      <c r="P924" s="9"/>
      <c r="Q924" s="8"/>
      <c r="R924" s="8"/>
      <c r="S924" s="42"/>
      <c r="T924" s="42"/>
      <c r="U924" s="42"/>
      <c r="V924" s="42"/>
      <c r="W924" s="42"/>
      <c r="X924" s="42"/>
      <c r="Y924" s="25"/>
    </row>
    <row r="925" spans="5:25">
      <c r="F925" s="4"/>
      <c r="H925" s="25"/>
      <c r="I925" s="25"/>
      <c r="M925" s="42"/>
      <c r="N925" s="9"/>
      <c r="O925" s="9"/>
      <c r="P925" s="9"/>
      <c r="Q925" s="8"/>
      <c r="R925" s="8"/>
      <c r="S925" s="42"/>
      <c r="T925" s="42"/>
      <c r="U925" s="42"/>
      <c r="V925" s="42"/>
      <c r="W925" s="42"/>
      <c r="X925" s="42"/>
      <c r="Y925" s="25"/>
    </row>
    <row r="926" spans="5:25">
      <c r="F926" s="4"/>
      <c r="H926" s="25"/>
      <c r="I926" s="25"/>
      <c r="M926" s="42"/>
      <c r="N926" s="9"/>
      <c r="O926" s="9"/>
      <c r="P926" s="9"/>
      <c r="Q926" s="8"/>
      <c r="R926" s="8"/>
      <c r="S926" s="42"/>
      <c r="T926" s="42"/>
      <c r="U926" s="42"/>
      <c r="V926" s="42"/>
      <c r="W926" s="42"/>
      <c r="X926" s="42"/>
      <c r="Y926" s="25"/>
    </row>
    <row r="927" spans="5:25">
      <c r="F927" s="4"/>
      <c r="H927" s="25"/>
      <c r="I927" s="25"/>
      <c r="M927" s="42"/>
      <c r="N927" s="9"/>
      <c r="O927" s="9"/>
      <c r="P927" s="9"/>
      <c r="Q927" s="8"/>
      <c r="R927" s="8"/>
      <c r="S927" s="42"/>
      <c r="T927" s="42"/>
      <c r="U927" s="42"/>
      <c r="V927" s="42"/>
      <c r="W927" s="42"/>
      <c r="X927" s="42"/>
      <c r="Y927" s="25"/>
    </row>
    <row r="928" spans="5:25">
      <c r="F928" s="4"/>
      <c r="H928" s="25"/>
      <c r="I928" s="25"/>
      <c r="M928" s="42"/>
      <c r="N928" s="9"/>
      <c r="O928" s="9"/>
      <c r="P928" s="9"/>
      <c r="Q928" s="8"/>
      <c r="R928" s="8"/>
      <c r="S928" s="42"/>
      <c r="T928" s="42"/>
      <c r="U928" s="42"/>
      <c r="V928" s="42"/>
      <c r="W928" s="42"/>
      <c r="X928" s="42"/>
      <c r="Y928" s="25"/>
    </row>
    <row r="929" spans="5:25">
      <c r="F929" s="4"/>
      <c r="H929" s="25"/>
      <c r="I929" s="25"/>
      <c r="M929" s="42"/>
      <c r="N929" s="9"/>
      <c r="O929" s="9"/>
      <c r="P929" s="9"/>
      <c r="Q929" s="8"/>
      <c r="R929" s="8"/>
      <c r="S929" s="42"/>
      <c r="T929" s="42"/>
      <c r="U929" s="42"/>
      <c r="V929" s="42"/>
      <c r="W929" s="42"/>
      <c r="X929" s="42"/>
      <c r="Y929" s="25"/>
    </row>
    <row r="930" spans="5:25">
      <c r="F930" s="4"/>
      <c r="H930" s="25"/>
      <c r="I930" s="25"/>
      <c r="M930" s="42"/>
      <c r="N930" s="9"/>
      <c r="O930" s="9"/>
      <c r="P930" s="9"/>
      <c r="Q930" s="8"/>
      <c r="R930" s="8"/>
      <c r="S930" s="42"/>
      <c r="T930" s="42"/>
      <c r="U930" s="42"/>
      <c r="V930" s="42"/>
      <c r="W930" s="42"/>
      <c r="X930" s="42"/>
      <c r="Y930" s="25"/>
    </row>
    <row r="931" spans="5:25">
      <c r="F931" s="4"/>
      <c r="H931" s="25"/>
      <c r="I931" s="25"/>
      <c r="M931" s="42"/>
      <c r="N931" s="9"/>
      <c r="O931" s="9"/>
      <c r="P931" s="9"/>
      <c r="Q931" s="8"/>
      <c r="R931" s="8"/>
      <c r="S931" s="42"/>
      <c r="T931" s="42"/>
      <c r="U931" s="42"/>
      <c r="V931" s="42"/>
      <c r="W931" s="42"/>
      <c r="X931" s="42"/>
      <c r="Y931" s="25"/>
    </row>
    <row r="932" spans="5:25">
      <c r="E932" s="38"/>
      <c r="F932" s="4"/>
      <c r="H932" s="25"/>
      <c r="I932" s="25"/>
      <c r="M932" s="42"/>
      <c r="N932" s="9"/>
      <c r="O932" s="9"/>
      <c r="P932" s="9"/>
      <c r="Q932" s="8"/>
      <c r="R932" s="8"/>
      <c r="S932" s="42"/>
      <c r="T932" s="42"/>
      <c r="U932" s="42"/>
      <c r="V932" s="42"/>
      <c r="W932" s="42"/>
      <c r="X932" s="42"/>
      <c r="Y932" s="25"/>
    </row>
    <row r="933" spans="5:25">
      <c r="F933" s="4"/>
      <c r="H933" s="25"/>
      <c r="I933" s="25"/>
      <c r="M933" s="42"/>
      <c r="N933" s="9"/>
      <c r="O933" s="9"/>
      <c r="P933" s="9"/>
      <c r="Q933" s="8"/>
      <c r="R933" s="8"/>
      <c r="S933" s="42"/>
      <c r="T933" s="42"/>
      <c r="U933" s="42"/>
      <c r="V933" s="42"/>
      <c r="W933" s="42"/>
      <c r="X933" s="42"/>
      <c r="Y933" s="25"/>
    </row>
    <row r="934" spans="5:25">
      <c r="F934" s="4"/>
      <c r="H934" s="25"/>
      <c r="I934" s="25"/>
      <c r="M934" s="42"/>
      <c r="N934" s="9"/>
      <c r="O934" s="9"/>
      <c r="P934" s="9"/>
      <c r="Q934" s="8"/>
      <c r="R934" s="8"/>
      <c r="S934" s="42"/>
      <c r="T934" s="42"/>
      <c r="U934" s="42"/>
      <c r="V934" s="42"/>
      <c r="W934" s="42"/>
      <c r="X934" s="42"/>
      <c r="Y934" s="25"/>
    </row>
    <row r="935" spans="5:25">
      <c r="F935" s="4"/>
      <c r="H935" s="25"/>
      <c r="I935" s="25"/>
      <c r="M935" s="42"/>
      <c r="N935" s="9"/>
      <c r="O935" s="9"/>
      <c r="P935" s="9"/>
      <c r="Q935" s="8"/>
      <c r="R935" s="8"/>
      <c r="S935" s="42"/>
      <c r="T935" s="42"/>
      <c r="U935" s="42"/>
      <c r="V935" s="42"/>
      <c r="W935" s="42"/>
      <c r="X935" s="42"/>
      <c r="Y935" s="25"/>
    </row>
    <row r="936" spans="5:25">
      <c r="F936" s="4"/>
      <c r="H936" s="25"/>
      <c r="I936" s="25"/>
      <c r="M936" s="42"/>
      <c r="N936" s="9"/>
      <c r="O936" s="9"/>
      <c r="P936" s="9"/>
      <c r="Q936" s="8"/>
      <c r="R936" s="8"/>
      <c r="S936" s="42"/>
      <c r="T936" s="42"/>
      <c r="U936" s="42"/>
      <c r="V936" s="42"/>
      <c r="W936" s="42"/>
      <c r="X936" s="42"/>
      <c r="Y936" s="25"/>
    </row>
    <row r="937" spans="5:25">
      <c r="F937" s="4"/>
      <c r="H937" s="25"/>
      <c r="I937" s="25"/>
      <c r="M937" s="42"/>
      <c r="N937" s="9"/>
      <c r="O937" s="9"/>
      <c r="P937" s="9"/>
      <c r="Q937" s="8"/>
      <c r="R937" s="8"/>
      <c r="S937" s="42"/>
      <c r="T937" s="42"/>
      <c r="U937" s="42"/>
      <c r="V937" s="42"/>
      <c r="W937" s="42"/>
      <c r="X937" s="42"/>
      <c r="Y937" s="25"/>
    </row>
    <row r="938" spans="5:25">
      <c r="F938" s="4"/>
      <c r="H938" s="25"/>
      <c r="I938" s="25"/>
      <c r="M938" s="42"/>
      <c r="N938" s="9"/>
      <c r="O938" s="9"/>
      <c r="P938" s="9"/>
      <c r="Q938" s="8"/>
      <c r="R938" s="8"/>
      <c r="S938" s="42"/>
      <c r="T938" s="42"/>
      <c r="U938" s="42"/>
      <c r="V938" s="42"/>
      <c r="W938" s="42"/>
      <c r="X938" s="42"/>
      <c r="Y938" s="25"/>
    </row>
    <row r="939" spans="5:25">
      <c r="F939" s="4"/>
      <c r="H939" s="25"/>
      <c r="I939" s="25"/>
      <c r="M939" s="42"/>
      <c r="N939" s="9"/>
      <c r="O939" s="9"/>
      <c r="P939" s="9"/>
      <c r="Q939" s="8"/>
      <c r="R939" s="8"/>
      <c r="S939" s="42"/>
      <c r="T939" s="42"/>
      <c r="U939" s="42"/>
      <c r="V939" s="42"/>
      <c r="W939" s="42"/>
      <c r="X939" s="42"/>
      <c r="Y939" s="25"/>
    </row>
    <row r="940" spans="5:25">
      <c r="F940" s="4"/>
      <c r="H940" s="25"/>
      <c r="I940" s="25"/>
      <c r="M940" s="42"/>
      <c r="N940" s="9"/>
      <c r="O940" s="9"/>
      <c r="P940" s="9"/>
      <c r="Q940" s="8"/>
      <c r="R940" s="8"/>
      <c r="S940" s="42"/>
      <c r="T940" s="42"/>
      <c r="U940" s="42"/>
      <c r="V940" s="42"/>
      <c r="W940" s="42"/>
      <c r="X940" s="42"/>
      <c r="Y940" s="25"/>
    </row>
    <row r="941" spans="5:25">
      <c r="E941" s="38"/>
      <c r="F941" s="4"/>
      <c r="H941" s="25"/>
      <c r="I941" s="25"/>
      <c r="M941" s="42"/>
      <c r="N941" s="9"/>
      <c r="O941" s="9"/>
      <c r="P941" s="9"/>
      <c r="Q941" s="8"/>
      <c r="R941" s="8"/>
      <c r="S941" s="42"/>
      <c r="T941" s="42"/>
      <c r="U941" s="42"/>
      <c r="V941" s="42"/>
      <c r="W941" s="42"/>
      <c r="X941" s="42"/>
      <c r="Y941" s="25"/>
    </row>
    <row r="942" spans="5:25">
      <c r="F942" s="4"/>
      <c r="H942" s="25"/>
      <c r="I942" s="25"/>
      <c r="M942" s="42"/>
      <c r="N942" s="9"/>
      <c r="O942" s="9"/>
      <c r="P942" s="9"/>
      <c r="Q942" s="8"/>
      <c r="R942" s="8"/>
      <c r="S942" s="42"/>
      <c r="T942" s="42"/>
      <c r="U942" s="42"/>
      <c r="V942" s="42"/>
      <c r="W942" s="42"/>
      <c r="X942" s="42"/>
      <c r="Y942" s="25"/>
    </row>
    <row r="943" spans="5:25">
      <c r="E943" s="38"/>
      <c r="F943" s="4"/>
      <c r="H943" s="25"/>
      <c r="I943" s="25"/>
      <c r="M943" s="42"/>
      <c r="N943" s="9"/>
      <c r="O943" s="9"/>
      <c r="P943" s="9"/>
      <c r="Q943" s="8"/>
      <c r="R943" s="8"/>
      <c r="S943" s="42"/>
      <c r="T943" s="42"/>
      <c r="U943" s="42"/>
      <c r="V943" s="42"/>
      <c r="W943" s="42"/>
      <c r="X943" s="42"/>
      <c r="Y943" s="25"/>
    </row>
    <row r="944" spans="5:25">
      <c r="F944" s="4"/>
      <c r="H944" s="25"/>
      <c r="I944" s="25"/>
      <c r="M944" s="42"/>
      <c r="N944" s="9"/>
      <c r="O944" s="9"/>
      <c r="P944" s="9"/>
      <c r="Q944" s="8"/>
      <c r="R944" s="8"/>
      <c r="S944" s="42"/>
      <c r="T944" s="42"/>
      <c r="U944" s="42"/>
      <c r="V944" s="42"/>
      <c r="W944" s="42"/>
      <c r="X944" s="42"/>
      <c r="Y944" s="25"/>
    </row>
    <row r="945" spans="5:25">
      <c r="F945" s="4"/>
      <c r="H945" s="25"/>
      <c r="I945" s="25"/>
      <c r="M945" s="42"/>
      <c r="N945" s="9"/>
      <c r="O945" s="9"/>
      <c r="P945" s="9"/>
      <c r="Q945" s="8"/>
      <c r="R945" s="8"/>
      <c r="S945" s="42"/>
      <c r="T945" s="42"/>
      <c r="U945" s="42"/>
      <c r="V945" s="42"/>
      <c r="W945" s="42"/>
      <c r="X945" s="42"/>
      <c r="Y945" s="25"/>
    </row>
    <row r="946" spans="5:25">
      <c r="F946" s="4"/>
      <c r="H946" s="25"/>
      <c r="I946" s="25"/>
      <c r="M946" s="42"/>
      <c r="N946" s="9"/>
      <c r="O946" s="9"/>
      <c r="P946" s="9"/>
      <c r="Q946" s="8"/>
      <c r="R946" s="8"/>
      <c r="S946" s="42"/>
      <c r="T946" s="42"/>
      <c r="U946" s="42"/>
      <c r="V946" s="42"/>
      <c r="W946" s="42"/>
      <c r="X946" s="42"/>
      <c r="Y946" s="25"/>
    </row>
    <row r="947" spans="5:25">
      <c r="F947" s="4"/>
      <c r="H947" s="25"/>
      <c r="I947" s="25"/>
      <c r="M947" s="42"/>
      <c r="N947" s="9"/>
      <c r="O947" s="9"/>
      <c r="P947" s="9"/>
      <c r="Q947" s="8"/>
      <c r="R947" s="8"/>
      <c r="S947" s="42"/>
      <c r="T947" s="42"/>
      <c r="U947" s="42"/>
      <c r="V947" s="42"/>
      <c r="W947" s="42"/>
      <c r="X947" s="42"/>
      <c r="Y947" s="25"/>
    </row>
    <row r="948" spans="5:25">
      <c r="F948" s="4"/>
      <c r="H948" s="25"/>
      <c r="I948" s="25"/>
      <c r="M948" s="42"/>
      <c r="N948" s="9"/>
      <c r="O948" s="9"/>
      <c r="P948" s="9"/>
      <c r="Q948" s="8"/>
      <c r="R948" s="8"/>
      <c r="S948" s="42"/>
      <c r="T948" s="42"/>
      <c r="U948" s="42"/>
      <c r="V948" s="42"/>
      <c r="W948" s="42"/>
      <c r="X948" s="42"/>
      <c r="Y948" s="25"/>
    </row>
    <row r="949" spans="5:25">
      <c r="F949" s="4"/>
      <c r="H949" s="25"/>
      <c r="I949" s="25"/>
      <c r="M949" s="42"/>
      <c r="N949" s="9"/>
      <c r="O949" s="9"/>
      <c r="P949" s="9"/>
      <c r="Q949" s="8"/>
      <c r="R949" s="8"/>
      <c r="S949" s="42"/>
      <c r="T949" s="42"/>
      <c r="U949" s="42"/>
      <c r="V949" s="42"/>
      <c r="W949" s="42"/>
      <c r="X949" s="42"/>
      <c r="Y949" s="25"/>
    </row>
    <row r="950" spans="5:25">
      <c r="F950" s="4"/>
      <c r="H950" s="25"/>
      <c r="I950" s="25"/>
      <c r="M950" s="42"/>
      <c r="N950" s="9"/>
      <c r="O950" s="9"/>
      <c r="P950" s="9"/>
      <c r="Q950" s="8"/>
      <c r="R950" s="8"/>
      <c r="S950" s="42"/>
      <c r="T950" s="42"/>
      <c r="U950" s="42"/>
      <c r="V950" s="42"/>
      <c r="W950" s="42"/>
      <c r="X950" s="42"/>
      <c r="Y950" s="25"/>
    </row>
    <row r="951" spans="5:25">
      <c r="F951" s="4"/>
      <c r="H951" s="25"/>
      <c r="I951" s="25"/>
      <c r="M951" s="42"/>
      <c r="N951" s="9"/>
      <c r="O951" s="9"/>
      <c r="P951" s="9"/>
      <c r="Q951" s="8"/>
      <c r="R951" s="8"/>
      <c r="S951" s="42"/>
      <c r="T951" s="42"/>
      <c r="U951" s="42"/>
      <c r="V951" s="42"/>
      <c r="W951" s="42"/>
      <c r="X951" s="42"/>
      <c r="Y951" s="25"/>
    </row>
    <row r="952" spans="5:25">
      <c r="E952" s="38"/>
      <c r="F952" s="4"/>
      <c r="H952" s="25"/>
      <c r="I952" s="25"/>
      <c r="M952" s="42"/>
      <c r="N952" s="9"/>
      <c r="O952" s="9"/>
      <c r="P952" s="9"/>
      <c r="Q952" s="8"/>
      <c r="R952" s="8"/>
      <c r="S952" s="42"/>
      <c r="T952" s="42"/>
      <c r="U952" s="42"/>
      <c r="V952" s="42"/>
      <c r="W952" s="42"/>
      <c r="X952" s="42"/>
      <c r="Y952" s="25"/>
    </row>
    <row r="953" spans="5:25">
      <c r="F953" s="4"/>
      <c r="H953" s="25"/>
      <c r="I953" s="25"/>
      <c r="M953" s="42"/>
      <c r="N953" s="9"/>
      <c r="O953" s="9"/>
      <c r="P953" s="9"/>
      <c r="Q953" s="8"/>
      <c r="R953" s="8"/>
      <c r="S953" s="42"/>
      <c r="T953" s="42"/>
      <c r="U953" s="42"/>
      <c r="V953" s="42"/>
      <c r="W953" s="42"/>
      <c r="X953" s="42"/>
      <c r="Y953" s="25"/>
    </row>
    <row r="954" spans="5:25">
      <c r="F954" s="4"/>
      <c r="H954" s="25"/>
      <c r="I954" s="25"/>
      <c r="M954" s="42"/>
      <c r="N954" s="9"/>
      <c r="O954" s="9"/>
      <c r="P954" s="9"/>
      <c r="Q954" s="8"/>
      <c r="R954" s="8"/>
      <c r="S954" s="42"/>
      <c r="T954" s="42"/>
      <c r="U954" s="42"/>
      <c r="V954" s="42"/>
      <c r="W954" s="42"/>
      <c r="X954" s="42"/>
      <c r="Y954" s="25"/>
    </row>
    <row r="955" spans="5:25">
      <c r="F955" s="4"/>
      <c r="H955" s="25"/>
      <c r="I955" s="25"/>
      <c r="M955" s="42"/>
      <c r="N955" s="9"/>
      <c r="O955" s="9"/>
      <c r="P955" s="9"/>
      <c r="Q955" s="8"/>
      <c r="R955" s="8"/>
      <c r="S955" s="42"/>
      <c r="T955" s="42"/>
      <c r="U955" s="42"/>
      <c r="V955" s="42"/>
      <c r="W955" s="42"/>
      <c r="X955" s="42"/>
      <c r="Y955" s="25"/>
    </row>
    <row r="956" spans="5:25">
      <c r="F956" s="4"/>
      <c r="H956" s="25"/>
      <c r="I956" s="25"/>
      <c r="M956" s="42"/>
      <c r="N956" s="9"/>
      <c r="O956" s="9"/>
      <c r="P956" s="9"/>
      <c r="Q956" s="8"/>
      <c r="R956" s="8"/>
      <c r="S956" s="42"/>
      <c r="T956" s="42"/>
      <c r="U956" s="42"/>
      <c r="V956" s="42"/>
      <c r="W956" s="42"/>
      <c r="X956" s="42"/>
      <c r="Y956" s="25"/>
    </row>
    <row r="957" spans="5:25">
      <c r="F957" s="4"/>
      <c r="H957" s="25"/>
      <c r="I957" s="25"/>
      <c r="M957" s="42"/>
      <c r="N957" s="9"/>
      <c r="O957" s="9"/>
      <c r="P957" s="9"/>
      <c r="Q957" s="8"/>
      <c r="R957" s="8"/>
      <c r="S957" s="42"/>
      <c r="T957" s="42"/>
      <c r="U957" s="42"/>
      <c r="V957" s="42"/>
      <c r="W957" s="42"/>
      <c r="X957" s="42"/>
      <c r="Y957" s="25"/>
    </row>
    <row r="958" spans="5:25">
      <c r="F958" s="4"/>
      <c r="H958" s="25"/>
      <c r="I958" s="25"/>
      <c r="M958" s="42"/>
      <c r="N958" s="9"/>
      <c r="O958" s="9"/>
      <c r="P958" s="9"/>
      <c r="Q958" s="8"/>
      <c r="R958" s="8"/>
      <c r="S958" s="42"/>
      <c r="T958" s="42"/>
      <c r="U958" s="42"/>
      <c r="V958" s="42"/>
      <c r="W958" s="42"/>
      <c r="X958" s="42"/>
      <c r="Y958" s="25"/>
    </row>
    <row r="959" spans="5:25">
      <c r="F959" s="4"/>
      <c r="H959" s="25"/>
      <c r="I959" s="25"/>
      <c r="M959" s="42"/>
      <c r="N959" s="9"/>
      <c r="O959" s="9"/>
      <c r="P959" s="9"/>
      <c r="Q959" s="8"/>
      <c r="R959" s="8"/>
      <c r="S959" s="42"/>
      <c r="T959" s="42"/>
      <c r="U959" s="42"/>
      <c r="V959" s="42"/>
      <c r="W959" s="42"/>
      <c r="X959" s="42"/>
      <c r="Y959" s="25"/>
    </row>
    <row r="960" spans="5:25">
      <c r="F960" s="4"/>
      <c r="H960" s="25"/>
      <c r="I960" s="25"/>
      <c r="M960" s="42"/>
      <c r="N960" s="9"/>
      <c r="O960" s="9"/>
      <c r="P960" s="9"/>
      <c r="Q960" s="8"/>
      <c r="R960" s="8"/>
      <c r="S960" s="42"/>
      <c r="T960" s="42"/>
      <c r="U960" s="42"/>
      <c r="V960" s="42"/>
      <c r="W960" s="42"/>
      <c r="X960" s="42"/>
      <c r="Y960" s="25"/>
    </row>
    <row r="961" spans="6:25">
      <c r="F961" s="4"/>
      <c r="H961" s="25"/>
      <c r="I961" s="25"/>
      <c r="M961" s="42"/>
      <c r="N961" s="9"/>
      <c r="O961" s="9"/>
      <c r="P961" s="9"/>
      <c r="Q961" s="8"/>
      <c r="R961" s="8"/>
      <c r="S961" s="42"/>
      <c r="T961" s="42"/>
      <c r="U961" s="42"/>
      <c r="V961" s="42"/>
      <c r="W961" s="42"/>
      <c r="X961" s="42"/>
      <c r="Y961" s="25"/>
    </row>
    <row r="962" spans="6:25">
      <c r="F962" s="4"/>
      <c r="H962" s="25"/>
      <c r="I962" s="25"/>
      <c r="M962" s="42"/>
      <c r="N962" s="9"/>
      <c r="O962" s="9"/>
      <c r="P962" s="9"/>
      <c r="Q962" s="8"/>
      <c r="R962" s="8"/>
      <c r="S962" s="42"/>
      <c r="T962" s="42"/>
      <c r="U962" s="42"/>
      <c r="V962" s="42"/>
      <c r="W962" s="42"/>
      <c r="X962" s="42"/>
      <c r="Y962" s="25"/>
    </row>
    <row r="963" spans="6:25">
      <c r="F963" s="4"/>
      <c r="H963" s="25"/>
      <c r="I963" s="25"/>
      <c r="M963" s="42"/>
      <c r="N963" s="9"/>
      <c r="O963" s="9"/>
      <c r="P963" s="9"/>
      <c r="Q963" s="8"/>
      <c r="R963" s="8"/>
      <c r="S963" s="42"/>
      <c r="T963" s="42"/>
      <c r="U963" s="42"/>
      <c r="V963" s="42"/>
      <c r="W963" s="42"/>
      <c r="X963" s="42"/>
      <c r="Y963" s="25"/>
    </row>
    <row r="964" spans="6:25">
      <c r="F964" s="4"/>
      <c r="H964" s="25"/>
      <c r="I964" s="25"/>
      <c r="M964" s="42"/>
      <c r="N964" s="9"/>
      <c r="O964" s="9"/>
      <c r="P964" s="9"/>
      <c r="Q964" s="8"/>
      <c r="R964" s="8"/>
      <c r="S964" s="42"/>
      <c r="T964" s="42"/>
      <c r="U964" s="42"/>
      <c r="V964" s="42"/>
      <c r="W964" s="42"/>
      <c r="X964" s="42"/>
      <c r="Y964" s="25"/>
    </row>
    <row r="965" spans="6:25">
      <c r="F965" s="4"/>
      <c r="H965" s="25"/>
      <c r="I965" s="25"/>
      <c r="M965" s="42"/>
      <c r="N965" s="9"/>
      <c r="O965" s="9"/>
      <c r="P965" s="9"/>
      <c r="Q965" s="8"/>
      <c r="R965" s="8"/>
      <c r="S965" s="42"/>
      <c r="T965" s="42"/>
      <c r="U965" s="42"/>
      <c r="V965" s="42"/>
      <c r="W965" s="42"/>
      <c r="X965" s="42"/>
      <c r="Y965" s="25"/>
    </row>
    <row r="966" spans="6:25">
      <c r="F966" s="4"/>
      <c r="H966" s="25"/>
      <c r="I966" s="25"/>
      <c r="M966" s="42"/>
      <c r="N966" s="9"/>
      <c r="O966" s="9"/>
      <c r="P966" s="9"/>
      <c r="Q966" s="8"/>
      <c r="R966" s="8"/>
      <c r="S966" s="42"/>
      <c r="T966" s="42"/>
      <c r="U966" s="42"/>
      <c r="V966" s="42"/>
      <c r="W966" s="42"/>
      <c r="X966" s="42"/>
      <c r="Y966" s="25"/>
    </row>
    <row r="967" spans="6:25">
      <c r="F967" s="4"/>
      <c r="H967" s="25"/>
      <c r="I967" s="25"/>
      <c r="M967" s="42"/>
      <c r="N967" s="9"/>
      <c r="O967" s="9"/>
      <c r="P967" s="9"/>
      <c r="Q967" s="8"/>
      <c r="R967" s="8"/>
      <c r="S967" s="42"/>
      <c r="T967" s="42"/>
      <c r="U967" s="42"/>
      <c r="V967" s="42"/>
      <c r="W967" s="42"/>
      <c r="X967" s="42"/>
      <c r="Y967" s="25"/>
    </row>
    <row r="968" spans="6:25">
      <c r="F968" s="4"/>
      <c r="H968" s="25"/>
      <c r="I968" s="25"/>
      <c r="M968" s="42"/>
      <c r="N968" s="9"/>
      <c r="O968" s="9"/>
      <c r="P968" s="9"/>
      <c r="Q968" s="8"/>
      <c r="R968" s="8"/>
      <c r="S968" s="42"/>
      <c r="T968" s="42"/>
      <c r="U968" s="42"/>
      <c r="V968" s="42"/>
      <c r="W968" s="42"/>
      <c r="X968" s="42"/>
      <c r="Y968" s="25"/>
    </row>
    <row r="969" spans="6:25">
      <c r="F969" s="4"/>
      <c r="H969" s="25"/>
      <c r="I969" s="25"/>
      <c r="M969" s="42"/>
      <c r="N969" s="9"/>
      <c r="O969" s="9"/>
      <c r="P969" s="9"/>
      <c r="Q969" s="8"/>
      <c r="R969" s="8"/>
      <c r="S969" s="42"/>
      <c r="T969" s="42"/>
      <c r="U969" s="42"/>
      <c r="V969" s="42"/>
      <c r="W969" s="42"/>
      <c r="X969" s="42"/>
      <c r="Y969" s="25"/>
    </row>
    <row r="970" spans="6:25">
      <c r="F970" s="4"/>
      <c r="H970" s="25"/>
      <c r="I970" s="25"/>
      <c r="M970" s="42"/>
      <c r="N970" s="9"/>
      <c r="O970" s="9"/>
      <c r="P970" s="9"/>
      <c r="Q970" s="8"/>
      <c r="R970" s="8"/>
      <c r="S970" s="42"/>
      <c r="T970" s="42"/>
      <c r="U970" s="42"/>
      <c r="V970" s="42"/>
      <c r="W970" s="42"/>
      <c r="X970" s="42"/>
      <c r="Y970" s="25"/>
    </row>
    <row r="971" spans="6:25">
      <c r="F971" s="4"/>
      <c r="H971" s="25"/>
      <c r="I971" s="25"/>
      <c r="M971" s="42"/>
      <c r="N971" s="9"/>
      <c r="O971" s="9"/>
      <c r="P971" s="9"/>
      <c r="Q971" s="8"/>
      <c r="R971" s="8"/>
      <c r="S971" s="42"/>
      <c r="T971" s="42"/>
      <c r="U971" s="42"/>
      <c r="V971" s="42"/>
      <c r="W971" s="42"/>
      <c r="X971" s="42"/>
      <c r="Y971" s="25"/>
    </row>
    <row r="972" spans="6:25">
      <c r="F972" s="4"/>
      <c r="H972" s="25"/>
      <c r="I972" s="25"/>
      <c r="M972" s="42"/>
      <c r="N972" s="9"/>
      <c r="O972" s="9"/>
      <c r="P972" s="9"/>
      <c r="Q972" s="8"/>
      <c r="R972" s="8"/>
      <c r="S972" s="42"/>
      <c r="T972" s="42"/>
      <c r="U972" s="42"/>
      <c r="V972" s="42"/>
      <c r="W972" s="42"/>
      <c r="X972" s="42"/>
      <c r="Y972" s="25"/>
    </row>
    <row r="973" spans="6:25">
      <c r="F973" s="4"/>
      <c r="H973" s="25"/>
      <c r="I973" s="25"/>
      <c r="M973" s="42"/>
      <c r="N973" s="9"/>
      <c r="O973" s="9"/>
      <c r="P973" s="9"/>
      <c r="Q973" s="8"/>
      <c r="R973" s="8"/>
      <c r="S973" s="42"/>
      <c r="T973" s="42"/>
      <c r="U973" s="42"/>
      <c r="V973" s="42"/>
      <c r="W973" s="42"/>
      <c r="X973" s="42"/>
      <c r="Y973" s="25"/>
    </row>
    <row r="974" spans="6:25">
      <c r="F974" s="4"/>
      <c r="H974" s="25"/>
      <c r="I974" s="25"/>
      <c r="M974" s="42"/>
      <c r="N974" s="9"/>
      <c r="O974" s="9"/>
      <c r="P974" s="9"/>
      <c r="Q974" s="8"/>
      <c r="R974" s="8"/>
      <c r="S974" s="42"/>
      <c r="T974" s="42"/>
      <c r="U974" s="42"/>
      <c r="V974" s="42"/>
      <c r="W974" s="42"/>
      <c r="X974" s="42"/>
      <c r="Y974" s="25"/>
    </row>
    <row r="975" spans="6:25">
      <c r="F975" s="4"/>
      <c r="H975" s="25"/>
      <c r="I975" s="25"/>
      <c r="M975" s="42"/>
      <c r="N975" s="9"/>
      <c r="O975" s="9"/>
      <c r="P975" s="9"/>
      <c r="Q975" s="8"/>
      <c r="R975" s="8"/>
      <c r="S975" s="42"/>
      <c r="T975" s="42"/>
      <c r="U975" s="42"/>
      <c r="V975" s="42"/>
      <c r="W975" s="42"/>
      <c r="X975" s="42"/>
      <c r="Y975" s="25"/>
    </row>
    <row r="976" spans="6:25">
      <c r="F976" s="4"/>
      <c r="H976" s="25"/>
      <c r="I976" s="25"/>
      <c r="M976" s="42"/>
      <c r="N976" s="9"/>
      <c r="O976" s="9"/>
      <c r="P976" s="9"/>
      <c r="Q976" s="8"/>
      <c r="R976" s="8"/>
      <c r="S976" s="42"/>
      <c r="T976" s="42"/>
      <c r="U976" s="42"/>
      <c r="V976" s="42"/>
      <c r="W976" s="42"/>
      <c r="X976" s="42"/>
      <c r="Y976" s="25"/>
    </row>
    <row r="977" spans="5:25">
      <c r="F977" s="4"/>
      <c r="H977" s="25"/>
      <c r="I977" s="25"/>
      <c r="M977" s="42"/>
      <c r="N977" s="9"/>
      <c r="O977" s="9"/>
      <c r="P977" s="9"/>
      <c r="Q977" s="8"/>
      <c r="R977" s="8"/>
      <c r="S977" s="42"/>
      <c r="T977" s="42"/>
      <c r="U977" s="42"/>
      <c r="V977" s="42"/>
      <c r="W977" s="42"/>
      <c r="X977" s="42"/>
      <c r="Y977" s="25"/>
    </row>
    <row r="978" spans="5:25">
      <c r="E978" s="38"/>
      <c r="F978" s="4"/>
      <c r="H978" s="25"/>
      <c r="I978" s="25"/>
      <c r="M978" s="42"/>
      <c r="N978" s="9"/>
      <c r="O978" s="9"/>
      <c r="P978" s="9"/>
      <c r="Q978" s="8"/>
      <c r="R978" s="8"/>
      <c r="S978" s="42"/>
      <c r="T978" s="42"/>
      <c r="U978" s="42"/>
      <c r="V978" s="42"/>
      <c r="W978" s="42"/>
      <c r="X978" s="42"/>
      <c r="Y978" s="25"/>
    </row>
    <row r="979" spans="5:25">
      <c r="F979" s="4"/>
      <c r="H979" s="25"/>
      <c r="I979" s="25"/>
      <c r="M979" s="42"/>
      <c r="N979" s="9"/>
      <c r="O979" s="9"/>
      <c r="P979" s="9"/>
      <c r="Q979" s="8"/>
      <c r="R979" s="8"/>
      <c r="S979" s="42"/>
      <c r="T979" s="42"/>
      <c r="U979" s="42"/>
      <c r="V979" s="42"/>
      <c r="W979" s="42"/>
      <c r="X979" s="42"/>
      <c r="Y979" s="25"/>
    </row>
    <row r="980" spans="5:25">
      <c r="F980" s="4"/>
      <c r="H980" s="25"/>
      <c r="I980" s="25"/>
      <c r="M980" s="42"/>
      <c r="N980" s="9"/>
      <c r="O980" s="9"/>
      <c r="P980" s="9"/>
      <c r="Q980" s="8"/>
      <c r="R980" s="8"/>
      <c r="S980" s="42"/>
      <c r="T980" s="42"/>
      <c r="U980" s="42"/>
      <c r="V980" s="42"/>
      <c r="W980" s="42"/>
      <c r="X980" s="42"/>
      <c r="Y980" s="25"/>
    </row>
    <row r="981" spans="5:25">
      <c r="F981" s="4"/>
      <c r="H981" s="25"/>
      <c r="I981" s="25"/>
      <c r="M981" s="42"/>
      <c r="N981" s="9"/>
      <c r="O981" s="9"/>
      <c r="P981" s="9"/>
      <c r="Q981" s="8"/>
      <c r="R981" s="8"/>
      <c r="S981" s="42"/>
      <c r="T981" s="42"/>
      <c r="U981" s="42"/>
      <c r="V981" s="42"/>
      <c r="W981" s="42"/>
      <c r="X981" s="42"/>
      <c r="Y981" s="25"/>
    </row>
    <row r="982" spans="5:25">
      <c r="F982" s="4"/>
      <c r="H982" s="25"/>
      <c r="I982" s="25"/>
      <c r="M982" s="42"/>
      <c r="N982" s="9"/>
      <c r="O982" s="9"/>
      <c r="P982" s="9"/>
      <c r="Q982" s="8"/>
      <c r="R982" s="8"/>
      <c r="S982" s="42"/>
      <c r="T982" s="42"/>
      <c r="U982" s="42"/>
      <c r="V982" s="42"/>
      <c r="W982" s="42"/>
      <c r="X982" s="42"/>
      <c r="Y982" s="25"/>
    </row>
    <row r="983" spans="5:25">
      <c r="F983" s="4"/>
      <c r="H983" s="25"/>
      <c r="I983" s="25"/>
      <c r="M983" s="42"/>
      <c r="N983" s="9"/>
      <c r="O983" s="9"/>
      <c r="P983" s="9"/>
      <c r="Q983" s="8"/>
      <c r="R983" s="8"/>
      <c r="S983" s="42"/>
      <c r="T983" s="42"/>
      <c r="U983" s="42"/>
      <c r="V983" s="42"/>
      <c r="W983" s="42"/>
      <c r="X983" s="42"/>
      <c r="Y983" s="25"/>
    </row>
    <row r="984" spans="5:25">
      <c r="F984" s="4"/>
      <c r="H984" s="25"/>
      <c r="I984" s="25"/>
      <c r="M984" s="42"/>
      <c r="N984" s="9"/>
      <c r="O984" s="9"/>
      <c r="P984" s="9"/>
      <c r="Q984" s="8"/>
      <c r="R984" s="8"/>
      <c r="S984" s="42"/>
      <c r="T984" s="42"/>
      <c r="U984" s="42"/>
      <c r="V984" s="42"/>
      <c r="W984" s="42"/>
      <c r="X984" s="42"/>
      <c r="Y984" s="25"/>
    </row>
    <row r="985" spans="5:25">
      <c r="E985" s="38"/>
      <c r="F985" s="4"/>
      <c r="H985" s="25"/>
      <c r="I985" s="25"/>
      <c r="M985" s="42"/>
      <c r="N985" s="9"/>
      <c r="O985" s="9"/>
      <c r="P985" s="9"/>
      <c r="Q985" s="8"/>
      <c r="R985" s="8"/>
      <c r="S985" s="42"/>
      <c r="T985" s="42"/>
      <c r="U985" s="42"/>
      <c r="V985" s="42"/>
      <c r="W985" s="42"/>
      <c r="X985" s="42"/>
      <c r="Y985" s="25"/>
    </row>
    <row r="986" spans="5:25">
      <c r="F986" s="4"/>
      <c r="H986" s="25"/>
      <c r="I986" s="25"/>
      <c r="M986" s="42"/>
      <c r="N986" s="9"/>
      <c r="O986" s="9"/>
      <c r="P986" s="9"/>
      <c r="Q986" s="8"/>
      <c r="R986" s="8"/>
      <c r="S986" s="42"/>
      <c r="T986" s="42"/>
      <c r="U986" s="42"/>
      <c r="V986" s="42"/>
      <c r="W986" s="42"/>
      <c r="X986" s="42"/>
      <c r="Y986" s="25"/>
    </row>
    <row r="987" spans="5:25">
      <c r="F987" s="4"/>
      <c r="H987" s="25"/>
      <c r="I987" s="25"/>
      <c r="M987" s="42"/>
      <c r="N987" s="9"/>
      <c r="O987" s="9"/>
      <c r="P987" s="9"/>
      <c r="Q987" s="8"/>
      <c r="R987" s="8"/>
      <c r="S987" s="42"/>
      <c r="T987" s="42"/>
      <c r="U987" s="42"/>
      <c r="V987" s="42"/>
      <c r="W987" s="42"/>
      <c r="X987" s="42"/>
      <c r="Y987" s="25"/>
    </row>
    <row r="988" spans="5:25">
      <c r="F988" s="4"/>
      <c r="H988" s="25"/>
      <c r="I988" s="25"/>
      <c r="M988" s="42"/>
      <c r="N988" s="9"/>
      <c r="O988" s="9"/>
      <c r="P988" s="9"/>
      <c r="Q988" s="8"/>
      <c r="R988" s="8"/>
      <c r="S988" s="42"/>
      <c r="T988" s="42"/>
      <c r="U988" s="42"/>
      <c r="V988" s="42"/>
      <c r="W988" s="42"/>
      <c r="X988" s="42"/>
      <c r="Y988" s="25"/>
    </row>
    <row r="989" spans="5:25">
      <c r="F989" s="4"/>
      <c r="H989" s="25"/>
      <c r="I989" s="25"/>
      <c r="M989" s="42"/>
      <c r="N989" s="9"/>
      <c r="O989" s="9"/>
      <c r="P989" s="9"/>
      <c r="Q989" s="8"/>
      <c r="R989" s="8"/>
      <c r="S989" s="42"/>
      <c r="T989" s="42"/>
      <c r="U989" s="42"/>
      <c r="V989" s="42"/>
      <c r="W989" s="42"/>
      <c r="X989" s="42"/>
      <c r="Y989" s="25"/>
    </row>
    <row r="990" spans="5:25">
      <c r="E990" s="38"/>
      <c r="F990" s="4"/>
      <c r="H990" s="25"/>
      <c r="I990" s="25"/>
      <c r="M990" s="42"/>
      <c r="N990" s="9"/>
      <c r="O990" s="9"/>
      <c r="P990" s="9"/>
      <c r="Q990" s="8"/>
      <c r="R990" s="8"/>
      <c r="S990" s="42"/>
      <c r="T990" s="42"/>
      <c r="U990" s="42"/>
      <c r="V990" s="42"/>
      <c r="W990" s="42"/>
      <c r="X990" s="42"/>
      <c r="Y990" s="25"/>
    </row>
    <row r="991" spans="5:25">
      <c r="F991" s="4"/>
      <c r="H991" s="25"/>
      <c r="I991" s="25"/>
      <c r="M991" s="42"/>
      <c r="N991" s="9"/>
      <c r="O991" s="9"/>
      <c r="P991" s="9"/>
      <c r="Q991" s="8"/>
      <c r="R991" s="8"/>
      <c r="S991" s="42"/>
      <c r="T991" s="42"/>
      <c r="U991" s="42"/>
      <c r="V991" s="42"/>
      <c r="W991" s="42"/>
      <c r="X991" s="42"/>
      <c r="Y991" s="25"/>
    </row>
    <row r="992" spans="5:25">
      <c r="F992" s="4"/>
      <c r="H992" s="25"/>
      <c r="I992" s="25"/>
      <c r="M992" s="42"/>
      <c r="N992" s="9"/>
      <c r="O992" s="9"/>
      <c r="P992" s="9"/>
      <c r="Q992" s="8"/>
      <c r="R992" s="8"/>
      <c r="S992" s="42"/>
      <c r="T992" s="42"/>
      <c r="U992" s="42"/>
      <c r="V992" s="42"/>
      <c r="W992" s="42"/>
      <c r="X992" s="42"/>
      <c r="Y992" s="25"/>
    </row>
    <row r="993" spans="5:25">
      <c r="F993" s="4"/>
      <c r="H993" s="25"/>
      <c r="I993" s="25"/>
      <c r="M993" s="42"/>
      <c r="N993" s="9"/>
      <c r="O993" s="9"/>
      <c r="P993" s="9"/>
      <c r="Q993" s="8"/>
      <c r="R993" s="8"/>
      <c r="S993" s="42"/>
      <c r="T993" s="42"/>
      <c r="U993" s="42"/>
      <c r="V993" s="42"/>
      <c r="W993" s="42"/>
      <c r="X993" s="42"/>
      <c r="Y993" s="25"/>
    </row>
    <row r="994" spans="5:25">
      <c r="E994" s="38"/>
      <c r="F994" s="4"/>
      <c r="H994" s="25"/>
      <c r="I994" s="25"/>
      <c r="M994" s="42"/>
      <c r="N994" s="9"/>
      <c r="O994" s="9"/>
      <c r="P994" s="9"/>
      <c r="Q994" s="8"/>
      <c r="R994" s="8"/>
      <c r="S994" s="42"/>
      <c r="T994" s="42"/>
      <c r="U994" s="42"/>
      <c r="V994" s="42"/>
      <c r="W994" s="42"/>
      <c r="X994" s="42"/>
      <c r="Y994" s="25"/>
    </row>
    <row r="995" spans="5:25">
      <c r="E995" s="38"/>
      <c r="F995" s="4"/>
      <c r="H995" s="25"/>
      <c r="I995" s="25"/>
      <c r="M995" s="42"/>
      <c r="N995" s="9"/>
      <c r="O995" s="9"/>
      <c r="P995" s="9"/>
      <c r="Q995" s="8"/>
      <c r="R995" s="8"/>
      <c r="S995" s="42"/>
      <c r="T995" s="42"/>
      <c r="U995" s="42"/>
      <c r="V995" s="42"/>
      <c r="W995" s="42"/>
      <c r="X995" s="42"/>
      <c r="Y995" s="25"/>
    </row>
    <row r="996" spans="5:25">
      <c r="F996" s="4"/>
      <c r="H996" s="25"/>
      <c r="I996" s="25"/>
      <c r="M996" s="42"/>
      <c r="N996" s="9"/>
      <c r="O996" s="9"/>
      <c r="P996" s="9"/>
      <c r="Q996" s="8"/>
      <c r="R996" s="8"/>
      <c r="S996" s="42"/>
      <c r="T996" s="42"/>
      <c r="U996" s="42"/>
      <c r="V996" s="42"/>
      <c r="W996" s="42"/>
      <c r="X996" s="42"/>
      <c r="Y996" s="25"/>
    </row>
    <row r="997" spans="5:25">
      <c r="F997" s="4"/>
      <c r="H997" s="25"/>
      <c r="I997" s="25"/>
      <c r="M997" s="42"/>
      <c r="N997" s="9"/>
      <c r="O997" s="9"/>
      <c r="P997" s="9"/>
      <c r="Q997" s="8"/>
      <c r="R997" s="8"/>
      <c r="S997" s="42"/>
      <c r="T997" s="42"/>
      <c r="U997" s="42"/>
      <c r="V997" s="42"/>
      <c r="W997" s="42"/>
      <c r="X997" s="42"/>
      <c r="Y997" s="25"/>
    </row>
    <row r="998" spans="5:25">
      <c r="F998" s="4"/>
      <c r="H998" s="25"/>
      <c r="I998" s="25"/>
      <c r="M998" s="42"/>
      <c r="N998" s="9"/>
      <c r="O998" s="9"/>
      <c r="P998" s="9"/>
      <c r="Q998" s="8"/>
      <c r="R998" s="8"/>
      <c r="S998" s="42"/>
      <c r="T998" s="42"/>
      <c r="U998" s="42"/>
      <c r="V998" s="42"/>
      <c r="W998" s="42"/>
      <c r="X998" s="42"/>
      <c r="Y998" s="25"/>
    </row>
    <row r="999" spans="5:25">
      <c r="F999" s="4"/>
      <c r="H999" s="25"/>
      <c r="I999" s="25"/>
      <c r="M999" s="42"/>
      <c r="N999" s="9"/>
      <c r="O999" s="9"/>
      <c r="P999" s="9"/>
      <c r="Q999" s="8"/>
      <c r="R999" s="8"/>
      <c r="S999" s="42"/>
      <c r="T999" s="42"/>
      <c r="U999" s="42"/>
      <c r="V999" s="42"/>
      <c r="W999" s="42"/>
      <c r="X999" s="42"/>
      <c r="Y999" s="25"/>
    </row>
    <row r="1000" spans="5:25">
      <c r="F1000" s="4"/>
      <c r="H1000" s="25"/>
      <c r="I1000" s="25"/>
      <c r="M1000" s="42"/>
      <c r="N1000" s="9"/>
      <c r="O1000" s="9"/>
      <c r="P1000" s="9"/>
      <c r="Q1000" s="8"/>
      <c r="R1000" s="8"/>
      <c r="S1000" s="42"/>
      <c r="T1000" s="42"/>
      <c r="U1000" s="42"/>
      <c r="V1000" s="42"/>
      <c r="W1000" s="42"/>
      <c r="X1000" s="42"/>
      <c r="Y1000" s="25"/>
    </row>
    <row r="1001" spans="5:25">
      <c r="F1001" s="4"/>
      <c r="H1001" s="25"/>
      <c r="I1001" s="25"/>
      <c r="M1001" s="42"/>
      <c r="N1001" s="9"/>
      <c r="O1001" s="9"/>
      <c r="P1001" s="9"/>
      <c r="Q1001" s="8"/>
      <c r="R1001" s="8"/>
      <c r="S1001" s="42"/>
      <c r="T1001" s="42"/>
      <c r="U1001" s="42"/>
      <c r="V1001" s="42"/>
      <c r="W1001" s="42"/>
      <c r="X1001" s="42"/>
      <c r="Y1001" s="25"/>
    </row>
    <row r="1002" spans="5:25">
      <c r="F1002" s="4"/>
      <c r="H1002" s="25"/>
      <c r="I1002" s="25"/>
      <c r="M1002" s="42"/>
      <c r="N1002" s="9"/>
      <c r="O1002" s="9"/>
      <c r="P1002" s="9"/>
      <c r="Q1002" s="8"/>
      <c r="R1002" s="8"/>
      <c r="S1002" s="42"/>
      <c r="T1002" s="42"/>
      <c r="U1002" s="42"/>
      <c r="V1002" s="42"/>
      <c r="W1002" s="42"/>
      <c r="X1002" s="42"/>
      <c r="Y1002" s="25"/>
    </row>
    <row r="1003" spans="5:25">
      <c r="F1003" s="4"/>
      <c r="H1003" s="25"/>
      <c r="I1003" s="25"/>
      <c r="M1003" s="42"/>
      <c r="N1003" s="9"/>
      <c r="O1003" s="9"/>
      <c r="P1003" s="9"/>
      <c r="Q1003" s="8"/>
      <c r="R1003" s="8"/>
      <c r="S1003" s="42"/>
      <c r="T1003" s="42"/>
      <c r="U1003" s="42"/>
      <c r="V1003" s="42"/>
      <c r="W1003" s="42"/>
      <c r="X1003" s="42"/>
      <c r="Y1003" s="25"/>
    </row>
    <row r="1004" spans="5:25">
      <c r="F1004" s="4"/>
      <c r="H1004" s="25"/>
      <c r="I1004" s="25"/>
      <c r="M1004" s="42"/>
      <c r="N1004" s="9"/>
      <c r="O1004" s="9"/>
      <c r="P1004" s="9"/>
      <c r="Q1004" s="8"/>
      <c r="R1004" s="8"/>
      <c r="S1004" s="42"/>
      <c r="T1004" s="42"/>
      <c r="U1004" s="42"/>
      <c r="V1004" s="42"/>
      <c r="W1004" s="42"/>
      <c r="X1004" s="42"/>
      <c r="Y1004" s="25"/>
    </row>
    <row r="1005" spans="5:25">
      <c r="E1005" s="38"/>
      <c r="F1005" s="4"/>
      <c r="H1005" s="25"/>
      <c r="I1005" s="25"/>
      <c r="M1005" s="42"/>
      <c r="N1005" s="9"/>
      <c r="O1005" s="9"/>
      <c r="P1005" s="9"/>
      <c r="Q1005" s="8"/>
      <c r="R1005" s="8"/>
      <c r="S1005" s="42"/>
      <c r="T1005" s="42"/>
      <c r="U1005" s="42"/>
      <c r="V1005" s="42"/>
      <c r="W1005" s="42"/>
      <c r="X1005" s="42"/>
      <c r="Y1005" s="25"/>
    </row>
    <row r="1006" spans="5:25">
      <c r="F1006" s="4"/>
      <c r="H1006" s="25"/>
      <c r="I1006" s="25"/>
      <c r="M1006" s="42"/>
      <c r="N1006" s="9"/>
      <c r="O1006" s="9"/>
      <c r="P1006" s="9"/>
      <c r="Q1006" s="8"/>
      <c r="R1006" s="8"/>
      <c r="S1006" s="42"/>
      <c r="T1006" s="42"/>
      <c r="U1006" s="42"/>
      <c r="V1006" s="42"/>
      <c r="W1006" s="42"/>
      <c r="X1006" s="42"/>
      <c r="Y1006" s="25"/>
    </row>
    <row r="1007" spans="5:25">
      <c r="F1007" s="4"/>
      <c r="H1007" s="25"/>
      <c r="I1007" s="25"/>
      <c r="M1007" s="42"/>
      <c r="N1007" s="9"/>
      <c r="O1007" s="9"/>
      <c r="P1007" s="9"/>
      <c r="Q1007" s="8"/>
      <c r="R1007" s="8"/>
      <c r="S1007" s="42"/>
      <c r="T1007" s="42"/>
      <c r="U1007" s="42"/>
      <c r="V1007" s="42"/>
      <c r="W1007" s="42"/>
      <c r="X1007" s="42"/>
      <c r="Y1007" s="25"/>
    </row>
    <row r="1008" spans="5:25">
      <c r="F1008" s="4"/>
      <c r="H1008" s="25"/>
      <c r="I1008" s="25"/>
      <c r="M1008" s="42"/>
      <c r="N1008" s="9"/>
      <c r="O1008" s="9"/>
      <c r="P1008" s="9"/>
      <c r="Q1008" s="8"/>
      <c r="R1008" s="8"/>
      <c r="S1008" s="42"/>
      <c r="T1008" s="42"/>
      <c r="U1008" s="42"/>
      <c r="V1008" s="42"/>
      <c r="W1008" s="42"/>
      <c r="X1008" s="42"/>
      <c r="Y1008" s="25"/>
    </row>
    <row r="1009" spans="5:25">
      <c r="E1009" s="38"/>
      <c r="F1009" s="4"/>
      <c r="H1009" s="25"/>
      <c r="I1009" s="25"/>
      <c r="M1009" s="42"/>
      <c r="N1009" s="9"/>
      <c r="O1009" s="9"/>
      <c r="P1009" s="9"/>
      <c r="Q1009" s="8"/>
      <c r="R1009" s="8"/>
      <c r="S1009" s="42"/>
      <c r="T1009" s="42"/>
      <c r="U1009" s="42"/>
      <c r="V1009" s="42"/>
      <c r="W1009" s="42"/>
      <c r="X1009" s="42"/>
      <c r="Y1009" s="25"/>
    </row>
    <row r="1010" spans="5:25">
      <c r="F1010" s="4"/>
      <c r="H1010" s="25"/>
      <c r="I1010" s="25"/>
      <c r="M1010" s="42"/>
      <c r="N1010" s="9"/>
      <c r="O1010" s="9"/>
      <c r="P1010" s="9"/>
      <c r="Q1010" s="8"/>
      <c r="R1010" s="8"/>
      <c r="S1010" s="42"/>
      <c r="T1010" s="42"/>
      <c r="U1010" s="42"/>
      <c r="V1010" s="42"/>
      <c r="W1010" s="42"/>
      <c r="X1010" s="42"/>
      <c r="Y1010" s="25"/>
    </row>
    <row r="1011" spans="5:25">
      <c r="F1011" s="4"/>
      <c r="H1011" s="25"/>
      <c r="I1011" s="25"/>
      <c r="M1011" s="42"/>
      <c r="N1011" s="9"/>
      <c r="O1011" s="9"/>
      <c r="P1011" s="9"/>
      <c r="Q1011" s="8"/>
      <c r="R1011" s="8"/>
      <c r="S1011" s="42"/>
      <c r="T1011" s="42"/>
      <c r="U1011" s="42"/>
      <c r="V1011" s="42"/>
      <c r="W1011" s="42"/>
      <c r="X1011" s="42"/>
      <c r="Y1011" s="25"/>
    </row>
    <row r="1012" spans="5:25">
      <c r="E1012" s="38"/>
      <c r="F1012" s="4"/>
      <c r="H1012" s="25"/>
      <c r="I1012" s="25"/>
      <c r="M1012" s="42"/>
      <c r="N1012" s="9"/>
      <c r="O1012" s="9"/>
      <c r="P1012" s="9"/>
      <c r="Q1012" s="8"/>
      <c r="R1012" s="8"/>
      <c r="S1012" s="42"/>
      <c r="T1012" s="42"/>
      <c r="U1012" s="42"/>
      <c r="V1012" s="42"/>
      <c r="W1012" s="42"/>
      <c r="X1012" s="42"/>
      <c r="Y1012" s="25"/>
    </row>
    <row r="1013" spans="5:25">
      <c r="F1013" s="4"/>
      <c r="H1013" s="25"/>
      <c r="I1013" s="25"/>
      <c r="M1013" s="42"/>
      <c r="N1013" s="9"/>
      <c r="O1013" s="9"/>
      <c r="P1013" s="9"/>
      <c r="Q1013" s="8"/>
      <c r="R1013" s="8"/>
      <c r="S1013" s="42"/>
      <c r="T1013" s="42"/>
      <c r="U1013" s="42"/>
      <c r="V1013" s="42"/>
      <c r="W1013" s="42"/>
      <c r="X1013" s="42"/>
      <c r="Y1013" s="25"/>
    </row>
    <row r="1014" spans="5:25">
      <c r="F1014" s="4"/>
      <c r="H1014" s="25"/>
      <c r="I1014" s="25"/>
      <c r="M1014" s="42"/>
      <c r="N1014" s="9"/>
      <c r="O1014" s="9"/>
      <c r="P1014" s="9"/>
      <c r="Q1014" s="8"/>
      <c r="R1014" s="8"/>
      <c r="S1014" s="42"/>
      <c r="T1014" s="42"/>
      <c r="U1014" s="42"/>
      <c r="V1014" s="42"/>
      <c r="W1014" s="42"/>
      <c r="X1014" s="42"/>
      <c r="Y1014" s="25"/>
    </row>
    <row r="1015" spans="5:25">
      <c r="F1015" s="4"/>
      <c r="H1015" s="25"/>
      <c r="I1015" s="25"/>
      <c r="M1015" s="42"/>
      <c r="N1015" s="9"/>
      <c r="O1015" s="9"/>
      <c r="P1015" s="9"/>
      <c r="Q1015" s="8"/>
      <c r="R1015" s="8"/>
      <c r="S1015" s="42"/>
      <c r="T1015" s="42"/>
      <c r="U1015" s="42"/>
      <c r="V1015" s="42"/>
      <c r="W1015" s="42"/>
      <c r="X1015" s="42"/>
      <c r="Y1015" s="25"/>
    </row>
    <row r="1016" spans="5:25">
      <c r="F1016" s="4"/>
      <c r="H1016" s="25"/>
      <c r="I1016" s="25"/>
      <c r="M1016" s="42"/>
      <c r="N1016" s="9"/>
      <c r="O1016" s="9"/>
      <c r="P1016" s="9"/>
      <c r="Q1016" s="8"/>
      <c r="R1016" s="8"/>
      <c r="S1016" s="42"/>
      <c r="T1016" s="42"/>
      <c r="U1016" s="42"/>
      <c r="V1016" s="42"/>
      <c r="W1016" s="42"/>
      <c r="X1016" s="42"/>
      <c r="Y1016" s="25"/>
    </row>
    <row r="1017" spans="5:25">
      <c r="F1017" s="4"/>
      <c r="H1017" s="25"/>
      <c r="I1017" s="25"/>
      <c r="M1017" s="42"/>
      <c r="N1017" s="9"/>
      <c r="O1017" s="9"/>
      <c r="P1017" s="9"/>
      <c r="Q1017" s="8"/>
      <c r="R1017" s="8"/>
      <c r="S1017" s="42"/>
      <c r="T1017" s="42"/>
      <c r="U1017" s="42"/>
      <c r="V1017" s="42"/>
      <c r="W1017" s="42"/>
      <c r="X1017" s="42"/>
      <c r="Y1017" s="25"/>
    </row>
    <row r="1018" spans="5:25">
      <c r="F1018" s="4"/>
      <c r="H1018" s="25"/>
      <c r="I1018" s="25"/>
      <c r="M1018" s="42"/>
      <c r="N1018" s="9"/>
      <c r="O1018" s="9"/>
      <c r="P1018" s="9"/>
      <c r="Q1018" s="8"/>
      <c r="R1018" s="8"/>
      <c r="S1018" s="42"/>
      <c r="T1018" s="42"/>
      <c r="U1018" s="42"/>
      <c r="V1018" s="42"/>
      <c r="W1018" s="42"/>
      <c r="X1018" s="42"/>
      <c r="Y1018" s="25"/>
    </row>
    <row r="1019" spans="5:25">
      <c r="F1019" s="4"/>
      <c r="H1019" s="25"/>
      <c r="I1019" s="25"/>
      <c r="M1019" s="42"/>
      <c r="N1019" s="9"/>
      <c r="O1019" s="9"/>
      <c r="P1019" s="9"/>
      <c r="Q1019" s="8"/>
      <c r="R1019" s="8"/>
      <c r="S1019" s="42"/>
      <c r="T1019" s="42"/>
      <c r="U1019" s="42"/>
      <c r="V1019" s="42"/>
      <c r="W1019" s="42"/>
      <c r="X1019" s="42"/>
      <c r="Y1019" s="25"/>
    </row>
    <row r="1020" spans="5:25">
      <c r="F1020" s="4"/>
      <c r="H1020" s="25"/>
      <c r="I1020" s="25"/>
      <c r="M1020" s="42"/>
      <c r="N1020" s="9"/>
      <c r="O1020" s="9"/>
      <c r="P1020" s="9"/>
      <c r="Q1020" s="8"/>
      <c r="R1020" s="8"/>
      <c r="S1020" s="42"/>
      <c r="T1020" s="42"/>
      <c r="U1020" s="42"/>
      <c r="V1020" s="42"/>
      <c r="W1020" s="42"/>
      <c r="X1020" s="42"/>
      <c r="Y1020" s="25"/>
    </row>
    <row r="1021" spans="5:25">
      <c r="F1021" s="4"/>
      <c r="H1021" s="25"/>
      <c r="I1021" s="25"/>
      <c r="M1021" s="42"/>
      <c r="N1021" s="9"/>
      <c r="O1021" s="9"/>
      <c r="P1021" s="9"/>
      <c r="Q1021" s="8"/>
      <c r="R1021" s="8"/>
      <c r="S1021" s="42"/>
      <c r="T1021" s="42"/>
      <c r="U1021" s="42"/>
      <c r="V1021" s="42"/>
      <c r="W1021" s="42"/>
      <c r="X1021" s="42"/>
      <c r="Y1021" s="25"/>
    </row>
    <row r="1022" spans="5:25">
      <c r="F1022" s="4"/>
      <c r="H1022" s="25"/>
      <c r="I1022" s="25"/>
      <c r="M1022" s="42"/>
      <c r="N1022" s="9"/>
      <c r="O1022" s="9"/>
      <c r="P1022" s="9"/>
      <c r="Q1022" s="8"/>
      <c r="R1022" s="8"/>
      <c r="S1022" s="42"/>
      <c r="T1022" s="42"/>
      <c r="U1022" s="42"/>
      <c r="V1022" s="42"/>
      <c r="W1022" s="42"/>
      <c r="X1022" s="42"/>
      <c r="Y1022" s="25"/>
    </row>
    <row r="1023" spans="5:25">
      <c r="F1023" s="4"/>
      <c r="H1023" s="25"/>
      <c r="I1023" s="25"/>
      <c r="M1023" s="42"/>
      <c r="N1023" s="9"/>
      <c r="O1023" s="9"/>
      <c r="P1023" s="9"/>
      <c r="Q1023" s="8"/>
      <c r="R1023" s="8"/>
      <c r="S1023" s="42"/>
      <c r="T1023" s="42"/>
      <c r="U1023" s="42"/>
      <c r="V1023" s="42"/>
      <c r="W1023" s="42"/>
      <c r="X1023" s="42"/>
      <c r="Y1023" s="25"/>
    </row>
    <row r="1024" spans="5:25">
      <c r="E1024" s="38"/>
      <c r="F1024" s="4"/>
      <c r="H1024" s="25"/>
      <c r="I1024" s="25"/>
      <c r="M1024" s="42"/>
      <c r="N1024" s="9"/>
      <c r="O1024" s="9"/>
      <c r="P1024" s="9"/>
      <c r="Q1024" s="8"/>
      <c r="R1024" s="8"/>
      <c r="S1024" s="42"/>
      <c r="T1024" s="42"/>
      <c r="U1024" s="42"/>
      <c r="V1024" s="42"/>
      <c r="W1024" s="42"/>
      <c r="X1024" s="42"/>
      <c r="Y1024" s="25"/>
    </row>
    <row r="1025" spans="5:25">
      <c r="F1025" s="4"/>
      <c r="H1025" s="25"/>
      <c r="I1025" s="25"/>
      <c r="M1025" s="42"/>
      <c r="N1025" s="9"/>
      <c r="O1025" s="9"/>
      <c r="P1025" s="9"/>
      <c r="Q1025" s="8"/>
      <c r="R1025" s="8"/>
      <c r="S1025" s="42"/>
      <c r="T1025" s="42"/>
      <c r="U1025" s="42"/>
      <c r="V1025" s="42"/>
      <c r="W1025" s="42"/>
      <c r="X1025" s="42"/>
      <c r="Y1025" s="25"/>
    </row>
    <row r="1026" spans="5:25">
      <c r="F1026" s="4"/>
      <c r="H1026" s="25"/>
      <c r="I1026" s="25"/>
      <c r="M1026" s="42"/>
      <c r="N1026" s="9"/>
      <c r="O1026" s="9"/>
      <c r="P1026" s="9"/>
      <c r="Q1026" s="8"/>
      <c r="R1026" s="8"/>
      <c r="S1026" s="42"/>
      <c r="T1026" s="42"/>
      <c r="U1026" s="42"/>
      <c r="V1026" s="42"/>
      <c r="W1026" s="42"/>
      <c r="X1026" s="42"/>
      <c r="Y1026" s="25"/>
    </row>
    <row r="1027" spans="5:25">
      <c r="F1027" s="4"/>
      <c r="H1027" s="25"/>
      <c r="I1027" s="25"/>
      <c r="M1027" s="42"/>
      <c r="N1027" s="9"/>
      <c r="O1027" s="9"/>
      <c r="P1027" s="9"/>
      <c r="Q1027" s="8"/>
      <c r="R1027" s="8"/>
      <c r="S1027" s="42"/>
      <c r="T1027" s="42"/>
      <c r="U1027" s="42"/>
      <c r="V1027" s="42"/>
      <c r="W1027" s="42"/>
      <c r="X1027" s="42"/>
      <c r="Y1027" s="25"/>
    </row>
    <row r="1028" spans="5:25">
      <c r="F1028" s="4"/>
      <c r="H1028" s="25"/>
      <c r="I1028" s="25"/>
      <c r="M1028" s="42"/>
      <c r="N1028" s="9"/>
      <c r="O1028" s="9"/>
      <c r="P1028" s="9"/>
      <c r="Q1028" s="8"/>
      <c r="R1028" s="8"/>
      <c r="S1028" s="42"/>
      <c r="T1028" s="42"/>
      <c r="U1028" s="42"/>
      <c r="V1028" s="42"/>
      <c r="W1028" s="42"/>
      <c r="X1028" s="42"/>
      <c r="Y1028" s="25"/>
    </row>
    <row r="1029" spans="5:25">
      <c r="F1029" s="4"/>
      <c r="H1029" s="25"/>
      <c r="I1029" s="25"/>
      <c r="M1029" s="42"/>
      <c r="N1029" s="9"/>
      <c r="O1029" s="9"/>
      <c r="P1029" s="9"/>
      <c r="Q1029" s="8"/>
      <c r="R1029" s="8"/>
      <c r="S1029" s="42"/>
      <c r="T1029" s="42"/>
      <c r="U1029" s="42"/>
      <c r="V1029" s="42"/>
      <c r="W1029" s="42"/>
      <c r="X1029" s="42"/>
      <c r="Y1029" s="25"/>
    </row>
    <row r="1030" spans="5:25">
      <c r="F1030" s="4"/>
      <c r="H1030" s="25"/>
      <c r="I1030" s="25"/>
      <c r="M1030" s="42"/>
      <c r="N1030" s="9"/>
      <c r="O1030" s="9"/>
      <c r="P1030" s="9"/>
      <c r="Q1030" s="8"/>
      <c r="R1030" s="8"/>
      <c r="S1030" s="42"/>
      <c r="T1030" s="42"/>
      <c r="U1030" s="42"/>
      <c r="V1030" s="42"/>
      <c r="W1030" s="42"/>
      <c r="X1030" s="42"/>
      <c r="Y1030" s="25"/>
    </row>
    <row r="1031" spans="5:25">
      <c r="F1031" s="4"/>
      <c r="H1031" s="25"/>
      <c r="I1031" s="25"/>
      <c r="M1031" s="42"/>
      <c r="N1031" s="9"/>
      <c r="O1031" s="9"/>
      <c r="P1031" s="9"/>
      <c r="Q1031" s="8"/>
      <c r="R1031" s="8"/>
      <c r="S1031" s="42"/>
      <c r="T1031" s="42"/>
      <c r="U1031" s="42"/>
      <c r="V1031" s="42"/>
      <c r="W1031" s="42"/>
      <c r="X1031" s="42"/>
      <c r="Y1031" s="25"/>
    </row>
    <row r="1032" spans="5:25">
      <c r="F1032" s="4"/>
      <c r="H1032" s="25"/>
      <c r="I1032" s="25"/>
      <c r="M1032" s="42"/>
      <c r="N1032" s="9"/>
      <c r="O1032" s="9"/>
      <c r="P1032" s="9"/>
      <c r="Q1032" s="8"/>
      <c r="R1032" s="8"/>
      <c r="S1032" s="42"/>
      <c r="T1032" s="42"/>
      <c r="U1032" s="42"/>
      <c r="V1032" s="42"/>
      <c r="W1032" s="42"/>
      <c r="X1032" s="42"/>
      <c r="Y1032" s="25"/>
    </row>
    <row r="1033" spans="5:25">
      <c r="E1033" s="38"/>
      <c r="F1033" s="4"/>
      <c r="H1033" s="25"/>
      <c r="I1033" s="25"/>
      <c r="M1033" s="42"/>
      <c r="N1033" s="9"/>
      <c r="O1033" s="9"/>
      <c r="P1033" s="9"/>
      <c r="Q1033" s="8"/>
      <c r="R1033" s="8"/>
      <c r="S1033" s="42"/>
      <c r="T1033" s="42"/>
      <c r="U1033" s="42"/>
      <c r="V1033" s="42"/>
      <c r="W1033" s="42"/>
      <c r="X1033" s="42"/>
      <c r="Y1033" s="25"/>
    </row>
    <row r="1034" spans="5:25">
      <c r="F1034" s="4"/>
      <c r="H1034" s="25"/>
      <c r="I1034" s="25"/>
      <c r="M1034" s="42"/>
      <c r="N1034" s="9"/>
      <c r="O1034" s="9"/>
      <c r="P1034" s="9"/>
      <c r="Q1034" s="8"/>
      <c r="R1034" s="8"/>
      <c r="S1034" s="42"/>
      <c r="T1034" s="42"/>
      <c r="U1034" s="42"/>
      <c r="V1034" s="42"/>
      <c r="W1034" s="42"/>
      <c r="X1034" s="42"/>
      <c r="Y1034" s="25"/>
    </row>
    <row r="1035" spans="5:25">
      <c r="F1035" s="4"/>
      <c r="H1035" s="25"/>
      <c r="I1035" s="25"/>
      <c r="M1035" s="42"/>
      <c r="N1035" s="9"/>
      <c r="O1035" s="9"/>
      <c r="P1035" s="9"/>
      <c r="Q1035" s="8"/>
      <c r="R1035" s="8"/>
      <c r="S1035" s="42"/>
      <c r="T1035" s="42"/>
      <c r="U1035" s="42"/>
      <c r="V1035" s="42"/>
      <c r="W1035" s="42"/>
      <c r="X1035" s="42"/>
      <c r="Y1035" s="25"/>
    </row>
    <row r="1036" spans="5:25">
      <c r="E1036" s="38"/>
      <c r="F1036" s="4"/>
      <c r="H1036" s="25"/>
      <c r="I1036" s="25"/>
      <c r="M1036" s="42"/>
      <c r="N1036" s="9"/>
      <c r="O1036" s="9"/>
      <c r="P1036" s="9"/>
      <c r="Q1036" s="8"/>
      <c r="R1036" s="8"/>
      <c r="S1036" s="42"/>
      <c r="T1036" s="42"/>
      <c r="U1036" s="42"/>
      <c r="V1036" s="42"/>
      <c r="W1036" s="42"/>
      <c r="X1036" s="42"/>
      <c r="Y1036" s="25"/>
    </row>
    <row r="1037" spans="5:25">
      <c r="F1037" s="4"/>
      <c r="H1037" s="25"/>
      <c r="I1037" s="25"/>
      <c r="M1037" s="42"/>
      <c r="N1037" s="9"/>
      <c r="O1037" s="9"/>
      <c r="P1037" s="9"/>
      <c r="Q1037" s="8"/>
      <c r="R1037" s="8"/>
      <c r="S1037" s="42"/>
      <c r="T1037" s="42"/>
      <c r="U1037" s="42"/>
      <c r="V1037" s="42"/>
      <c r="W1037" s="42"/>
      <c r="X1037" s="42"/>
      <c r="Y1037" s="25"/>
    </row>
    <row r="1038" spans="5:25">
      <c r="F1038" s="4"/>
      <c r="H1038" s="25"/>
      <c r="I1038" s="25"/>
      <c r="M1038" s="42"/>
      <c r="N1038" s="9"/>
      <c r="O1038" s="9"/>
      <c r="P1038" s="9"/>
      <c r="Q1038" s="8"/>
      <c r="R1038" s="8"/>
      <c r="S1038" s="42"/>
      <c r="T1038" s="42"/>
      <c r="U1038" s="42"/>
      <c r="V1038" s="42"/>
      <c r="W1038" s="42"/>
      <c r="X1038" s="42"/>
      <c r="Y1038" s="25"/>
    </row>
    <row r="1039" spans="5:25">
      <c r="F1039" s="4"/>
      <c r="H1039" s="25"/>
      <c r="I1039" s="25"/>
      <c r="M1039" s="42"/>
      <c r="N1039" s="9"/>
      <c r="O1039" s="9"/>
      <c r="P1039" s="9"/>
      <c r="Q1039" s="8"/>
      <c r="R1039" s="8"/>
      <c r="S1039" s="42"/>
      <c r="T1039" s="42"/>
      <c r="U1039" s="42"/>
      <c r="V1039" s="42"/>
      <c r="W1039" s="42"/>
      <c r="X1039" s="42"/>
      <c r="Y1039" s="25"/>
    </row>
    <row r="1040" spans="5:25">
      <c r="E1040" s="38"/>
      <c r="F1040" s="4"/>
      <c r="H1040" s="25"/>
      <c r="I1040" s="25"/>
      <c r="M1040" s="42"/>
      <c r="N1040" s="9"/>
      <c r="O1040" s="9"/>
      <c r="P1040" s="9"/>
      <c r="Q1040" s="8"/>
      <c r="R1040" s="8"/>
      <c r="S1040" s="42"/>
      <c r="T1040" s="42"/>
      <c r="U1040" s="42"/>
      <c r="V1040" s="42"/>
      <c r="W1040" s="42"/>
      <c r="X1040" s="42"/>
      <c r="Y1040" s="25"/>
    </row>
    <row r="1041" spans="5:25">
      <c r="F1041" s="4"/>
      <c r="H1041" s="25"/>
      <c r="I1041" s="25"/>
      <c r="M1041" s="42"/>
      <c r="N1041" s="9"/>
      <c r="O1041" s="9"/>
      <c r="P1041" s="9"/>
      <c r="Q1041" s="8"/>
      <c r="R1041" s="8"/>
      <c r="S1041" s="42"/>
      <c r="T1041" s="42"/>
      <c r="U1041" s="42"/>
      <c r="V1041" s="42"/>
      <c r="W1041" s="42"/>
      <c r="X1041" s="42"/>
      <c r="Y1041" s="25"/>
    </row>
    <row r="1042" spans="5:25">
      <c r="F1042" s="4"/>
      <c r="H1042" s="25"/>
      <c r="I1042" s="25"/>
      <c r="M1042" s="42"/>
      <c r="N1042" s="9"/>
      <c r="O1042" s="9"/>
      <c r="P1042" s="9"/>
      <c r="Q1042" s="8"/>
      <c r="R1042" s="8"/>
      <c r="S1042" s="42"/>
      <c r="T1042" s="42"/>
      <c r="U1042" s="42"/>
      <c r="V1042" s="42"/>
      <c r="W1042" s="42"/>
      <c r="X1042" s="42"/>
      <c r="Y1042" s="25"/>
    </row>
    <row r="1043" spans="5:25">
      <c r="F1043" s="4"/>
      <c r="H1043" s="25"/>
      <c r="I1043" s="25"/>
      <c r="M1043" s="42"/>
      <c r="N1043" s="9"/>
      <c r="O1043" s="9"/>
      <c r="P1043" s="9"/>
      <c r="Q1043" s="8"/>
      <c r="R1043" s="8"/>
      <c r="S1043" s="42"/>
      <c r="T1043" s="42"/>
      <c r="U1043" s="42"/>
      <c r="V1043" s="42"/>
      <c r="W1043" s="42"/>
      <c r="X1043" s="42"/>
      <c r="Y1043" s="25"/>
    </row>
    <row r="1044" spans="5:25">
      <c r="F1044" s="4"/>
      <c r="H1044" s="25"/>
      <c r="I1044" s="25"/>
      <c r="M1044" s="42"/>
      <c r="N1044" s="9"/>
      <c r="O1044" s="9"/>
      <c r="P1044" s="9"/>
      <c r="Q1044" s="8"/>
      <c r="R1044" s="8"/>
      <c r="S1044" s="42"/>
      <c r="T1044" s="42"/>
      <c r="U1044" s="42"/>
      <c r="V1044" s="42"/>
      <c r="W1044" s="42"/>
      <c r="X1044" s="42"/>
      <c r="Y1044" s="25"/>
    </row>
    <row r="1045" spans="5:25">
      <c r="F1045" s="4"/>
      <c r="H1045" s="25"/>
      <c r="I1045" s="25"/>
      <c r="M1045" s="42"/>
      <c r="N1045" s="9"/>
      <c r="O1045" s="9"/>
      <c r="P1045" s="9"/>
      <c r="Q1045" s="8"/>
      <c r="R1045" s="8"/>
      <c r="S1045" s="42"/>
      <c r="T1045" s="42"/>
      <c r="U1045" s="42"/>
      <c r="V1045" s="42"/>
      <c r="W1045" s="42"/>
      <c r="X1045" s="42"/>
      <c r="Y1045" s="25"/>
    </row>
    <row r="1046" spans="5:25">
      <c r="E1046" s="38"/>
      <c r="F1046" s="4"/>
      <c r="H1046" s="25"/>
      <c r="I1046" s="25"/>
      <c r="M1046" s="42"/>
      <c r="N1046" s="9"/>
      <c r="O1046" s="9"/>
      <c r="P1046" s="9"/>
      <c r="Q1046" s="8"/>
      <c r="R1046" s="8"/>
      <c r="S1046" s="42"/>
      <c r="T1046" s="42"/>
      <c r="U1046" s="42"/>
      <c r="V1046" s="42"/>
      <c r="W1046" s="42"/>
      <c r="X1046" s="42"/>
      <c r="Y1046" s="25"/>
    </row>
    <row r="1047" spans="5:25">
      <c r="F1047" s="4"/>
      <c r="H1047" s="25"/>
      <c r="I1047" s="25"/>
      <c r="M1047" s="42"/>
      <c r="N1047" s="9"/>
      <c r="O1047" s="9"/>
      <c r="P1047" s="9"/>
      <c r="Q1047" s="8"/>
      <c r="R1047" s="8"/>
      <c r="S1047" s="42"/>
      <c r="T1047" s="42"/>
      <c r="U1047" s="42"/>
      <c r="V1047" s="42"/>
      <c r="W1047" s="42"/>
      <c r="X1047" s="42"/>
      <c r="Y1047" s="25"/>
    </row>
    <row r="1048" spans="5:25">
      <c r="E1048" s="38"/>
      <c r="F1048" s="4"/>
      <c r="H1048" s="25"/>
      <c r="I1048" s="25"/>
      <c r="M1048" s="42"/>
      <c r="N1048" s="9"/>
      <c r="O1048" s="9"/>
      <c r="P1048" s="9"/>
      <c r="Q1048" s="8"/>
      <c r="R1048" s="8"/>
      <c r="S1048" s="42"/>
      <c r="T1048" s="42"/>
      <c r="U1048" s="42"/>
      <c r="V1048" s="42"/>
      <c r="W1048" s="42"/>
      <c r="X1048" s="42"/>
      <c r="Y1048" s="25"/>
    </row>
    <row r="1049" spans="5:25">
      <c r="F1049" s="4"/>
      <c r="H1049" s="25"/>
      <c r="I1049" s="25"/>
      <c r="M1049" s="42"/>
      <c r="N1049" s="9"/>
      <c r="O1049" s="9"/>
      <c r="P1049" s="9"/>
      <c r="Q1049" s="8"/>
      <c r="R1049" s="8"/>
      <c r="S1049" s="42"/>
      <c r="T1049" s="42"/>
      <c r="U1049" s="42"/>
      <c r="V1049" s="42"/>
      <c r="W1049" s="42"/>
      <c r="X1049" s="42"/>
      <c r="Y1049" s="25"/>
    </row>
    <row r="1050" spans="5:25">
      <c r="F1050" s="4"/>
      <c r="H1050" s="25"/>
      <c r="I1050" s="25"/>
      <c r="M1050" s="42"/>
      <c r="N1050" s="9"/>
      <c r="O1050" s="9"/>
      <c r="P1050" s="9"/>
      <c r="Q1050" s="8"/>
      <c r="R1050" s="8"/>
      <c r="S1050" s="42"/>
      <c r="T1050" s="42"/>
      <c r="U1050" s="42"/>
      <c r="V1050" s="42"/>
      <c r="W1050" s="42"/>
      <c r="X1050" s="42"/>
      <c r="Y1050" s="25"/>
    </row>
    <row r="1051" spans="5:25">
      <c r="F1051" s="4"/>
      <c r="H1051" s="25"/>
      <c r="I1051" s="25"/>
      <c r="M1051" s="42"/>
      <c r="N1051" s="9"/>
      <c r="O1051" s="9"/>
      <c r="P1051" s="9"/>
      <c r="Q1051" s="8"/>
      <c r="R1051" s="8"/>
      <c r="S1051" s="42"/>
      <c r="T1051" s="42"/>
      <c r="U1051" s="42"/>
      <c r="V1051" s="42"/>
      <c r="W1051" s="42"/>
      <c r="X1051" s="42"/>
      <c r="Y1051" s="25"/>
    </row>
    <row r="1052" spans="5:25">
      <c r="F1052" s="4"/>
      <c r="H1052" s="25"/>
      <c r="I1052" s="25"/>
      <c r="M1052" s="42"/>
      <c r="N1052" s="9"/>
      <c r="O1052" s="9"/>
      <c r="P1052" s="9"/>
      <c r="Q1052" s="8"/>
      <c r="R1052" s="8"/>
      <c r="S1052" s="42"/>
      <c r="T1052" s="42"/>
      <c r="U1052" s="42"/>
      <c r="V1052" s="42"/>
      <c r="W1052" s="42"/>
      <c r="X1052" s="42"/>
      <c r="Y1052" s="25"/>
    </row>
    <row r="1053" spans="5:25">
      <c r="F1053" s="4"/>
      <c r="H1053" s="25"/>
      <c r="I1053" s="25"/>
      <c r="M1053" s="42"/>
      <c r="N1053" s="9"/>
      <c r="O1053" s="9"/>
      <c r="P1053" s="9"/>
      <c r="Q1053" s="8"/>
      <c r="R1053" s="8"/>
      <c r="S1053" s="42"/>
      <c r="T1053" s="42"/>
      <c r="U1053" s="42"/>
      <c r="V1053" s="42"/>
      <c r="W1053" s="42"/>
      <c r="X1053" s="42"/>
      <c r="Y1053" s="25"/>
    </row>
    <row r="1054" spans="5:25">
      <c r="F1054" s="4"/>
      <c r="H1054" s="25"/>
      <c r="I1054" s="25"/>
      <c r="M1054" s="42"/>
      <c r="N1054" s="9"/>
      <c r="O1054" s="9"/>
      <c r="P1054" s="9"/>
      <c r="Q1054" s="8"/>
      <c r="R1054" s="8"/>
      <c r="S1054" s="42"/>
      <c r="T1054" s="42"/>
      <c r="U1054" s="42"/>
      <c r="V1054" s="42"/>
      <c r="W1054" s="42"/>
      <c r="X1054" s="42"/>
      <c r="Y1054" s="25"/>
    </row>
    <row r="1055" spans="5:25">
      <c r="F1055" s="4"/>
      <c r="H1055" s="25"/>
      <c r="I1055" s="25"/>
      <c r="M1055" s="42"/>
      <c r="N1055" s="9"/>
      <c r="O1055" s="9"/>
      <c r="P1055" s="9"/>
      <c r="Q1055" s="8"/>
      <c r="R1055" s="8"/>
      <c r="S1055" s="42"/>
      <c r="T1055" s="42"/>
      <c r="U1055" s="42"/>
      <c r="V1055" s="42"/>
      <c r="W1055" s="42"/>
      <c r="X1055" s="42"/>
      <c r="Y1055" s="25"/>
    </row>
    <row r="1056" spans="5:25">
      <c r="F1056" s="4"/>
      <c r="H1056" s="25"/>
      <c r="I1056" s="25"/>
      <c r="M1056" s="42"/>
      <c r="N1056" s="9"/>
      <c r="O1056" s="9"/>
      <c r="P1056" s="9"/>
      <c r="Q1056" s="8"/>
      <c r="R1056" s="8"/>
      <c r="S1056" s="42"/>
      <c r="T1056" s="42"/>
      <c r="U1056" s="42"/>
      <c r="V1056" s="42"/>
      <c r="W1056" s="42"/>
      <c r="X1056" s="42"/>
      <c r="Y1056" s="25"/>
    </row>
    <row r="1057" spans="5:25">
      <c r="F1057" s="4"/>
      <c r="H1057" s="25"/>
      <c r="I1057" s="25"/>
      <c r="M1057" s="42"/>
      <c r="N1057" s="9"/>
      <c r="O1057" s="9"/>
      <c r="P1057" s="9"/>
      <c r="Q1057" s="8"/>
      <c r="R1057" s="8"/>
      <c r="S1057" s="42"/>
      <c r="T1057" s="42"/>
      <c r="U1057" s="42"/>
      <c r="V1057" s="42"/>
      <c r="W1057" s="42"/>
      <c r="X1057" s="42"/>
      <c r="Y1057" s="25"/>
    </row>
    <row r="1058" spans="5:25">
      <c r="F1058" s="4"/>
      <c r="H1058" s="25"/>
      <c r="I1058" s="25"/>
      <c r="M1058" s="42"/>
      <c r="N1058" s="9"/>
      <c r="O1058" s="9"/>
      <c r="P1058" s="9"/>
      <c r="Q1058" s="8"/>
      <c r="R1058" s="8"/>
      <c r="S1058" s="42"/>
      <c r="T1058" s="42"/>
      <c r="U1058" s="42"/>
      <c r="V1058" s="42"/>
      <c r="W1058" s="42"/>
      <c r="X1058" s="42"/>
      <c r="Y1058" s="25"/>
    </row>
    <row r="1059" spans="5:25">
      <c r="E1059" s="38"/>
      <c r="F1059" s="4"/>
      <c r="H1059" s="25"/>
      <c r="I1059" s="25"/>
      <c r="M1059" s="42"/>
      <c r="N1059" s="9"/>
      <c r="O1059" s="9"/>
      <c r="P1059" s="9"/>
      <c r="Q1059" s="8"/>
      <c r="R1059" s="8"/>
      <c r="S1059" s="42"/>
      <c r="T1059" s="42"/>
      <c r="U1059" s="42"/>
      <c r="V1059" s="42"/>
      <c r="W1059" s="42"/>
      <c r="X1059" s="42"/>
      <c r="Y1059" s="25"/>
    </row>
    <row r="1060" spans="5:25">
      <c r="F1060" s="4"/>
      <c r="H1060" s="25"/>
      <c r="I1060" s="25"/>
      <c r="M1060" s="42"/>
      <c r="N1060" s="9"/>
      <c r="O1060" s="9"/>
      <c r="P1060" s="9"/>
      <c r="Q1060" s="8"/>
      <c r="R1060" s="8"/>
      <c r="S1060" s="42"/>
      <c r="T1060" s="42"/>
      <c r="U1060" s="42"/>
      <c r="V1060" s="42"/>
      <c r="W1060" s="42"/>
      <c r="X1060" s="42"/>
      <c r="Y1060" s="25"/>
    </row>
    <row r="1061" spans="5:25">
      <c r="F1061" s="4"/>
      <c r="H1061" s="25"/>
      <c r="I1061" s="25"/>
      <c r="M1061" s="42"/>
      <c r="N1061" s="9"/>
      <c r="O1061" s="9"/>
      <c r="P1061" s="9"/>
      <c r="Q1061" s="8"/>
      <c r="R1061" s="8"/>
      <c r="S1061" s="42"/>
      <c r="T1061" s="42"/>
      <c r="U1061" s="42"/>
      <c r="V1061" s="42"/>
      <c r="W1061" s="42"/>
      <c r="X1061" s="42"/>
      <c r="Y1061" s="25"/>
    </row>
    <row r="1062" spans="5:25">
      <c r="F1062" s="4"/>
      <c r="H1062" s="25"/>
      <c r="I1062" s="25"/>
      <c r="M1062" s="42"/>
      <c r="N1062" s="9"/>
      <c r="O1062" s="9"/>
      <c r="P1062" s="9"/>
      <c r="Q1062" s="8"/>
      <c r="R1062" s="8"/>
      <c r="S1062" s="42"/>
      <c r="T1062" s="42"/>
      <c r="U1062" s="42"/>
      <c r="V1062" s="42"/>
      <c r="W1062" s="42"/>
      <c r="X1062" s="42"/>
      <c r="Y1062" s="25"/>
    </row>
    <row r="1063" spans="5:25">
      <c r="F1063" s="4"/>
      <c r="H1063" s="25"/>
      <c r="I1063" s="25"/>
      <c r="M1063" s="42"/>
      <c r="N1063" s="9"/>
      <c r="O1063" s="9"/>
      <c r="P1063" s="9"/>
      <c r="Q1063" s="8"/>
      <c r="R1063" s="8"/>
      <c r="S1063" s="42"/>
      <c r="T1063" s="42"/>
      <c r="U1063" s="42"/>
      <c r="V1063" s="42"/>
      <c r="W1063" s="42"/>
      <c r="X1063" s="42"/>
      <c r="Y1063" s="25"/>
    </row>
    <row r="1064" spans="5:25">
      <c r="F1064" s="4"/>
      <c r="H1064" s="25"/>
      <c r="I1064" s="25"/>
      <c r="M1064" s="42"/>
      <c r="N1064" s="9"/>
      <c r="O1064" s="9"/>
      <c r="P1064" s="9"/>
      <c r="Q1064" s="8"/>
      <c r="R1064" s="8"/>
      <c r="S1064" s="42"/>
      <c r="T1064" s="42"/>
      <c r="U1064" s="42"/>
      <c r="V1064" s="42"/>
      <c r="W1064" s="42"/>
      <c r="X1064" s="42"/>
      <c r="Y1064" s="25"/>
    </row>
    <row r="1065" spans="5:25">
      <c r="F1065" s="4"/>
      <c r="H1065" s="25"/>
      <c r="I1065" s="25"/>
      <c r="M1065" s="42"/>
      <c r="N1065" s="9"/>
      <c r="O1065" s="9"/>
      <c r="P1065" s="9"/>
      <c r="Q1065" s="8"/>
      <c r="R1065" s="8"/>
      <c r="S1065" s="42"/>
      <c r="T1065" s="42"/>
      <c r="U1065" s="42"/>
      <c r="V1065" s="42"/>
      <c r="W1065" s="42"/>
      <c r="X1065" s="42"/>
      <c r="Y1065" s="25"/>
    </row>
    <row r="1066" spans="5:25">
      <c r="F1066" s="4"/>
      <c r="H1066" s="25"/>
      <c r="I1066" s="25"/>
      <c r="M1066" s="42"/>
      <c r="N1066" s="9"/>
      <c r="O1066" s="9"/>
      <c r="P1066" s="9"/>
      <c r="Q1066" s="8"/>
      <c r="R1066" s="8"/>
      <c r="S1066" s="42"/>
      <c r="T1066" s="42"/>
      <c r="U1066" s="42"/>
      <c r="V1066" s="42"/>
      <c r="W1066" s="42"/>
      <c r="X1066" s="42"/>
      <c r="Y1066" s="25"/>
    </row>
    <row r="1067" spans="5:25">
      <c r="F1067" s="4"/>
      <c r="H1067" s="25"/>
      <c r="I1067" s="25"/>
      <c r="M1067" s="42"/>
      <c r="N1067" s="9"/>
      <c r="O1067" s="9"/>
      <c r="P1067" s="9"/>
      <c r="Q1067" s="8"/>
      <c r="R1067" s="8"/>
      <c r="S1067" s="42"/>
      <c r="T1067" s="42"/>
      <c r="U1067" s="42"/>
      <c r="V1067" s="42"/>
      <c r="W1067" s="42"/>
      <c r="X1067" s="42"/>
      <c r="Y1067" s="25"/>
    </row>
    <row r="1068" spans="5:25">
      <c r="E1068" s="38"/>
      <c r="F1068" s="4"/>
      <c r="H1068" s="25"/>
      <c r="I1068" s="25"/>
      <c r="M1068" s="42"/>
      <c r="N1068" s="9"/>
      <c r="O1068" s="9"/>
      <c r="P1068" s="9"/>
      <c r="Q1068" s="8"/>
      <c r="R1068" s="8"/>
      <c r="S1068" s="42"/>
      <c r="T1068" s="42"/>
      <c r="U1068" s="42"/>
      <c r="V1068" s="42"/>
      <c r="W1068" s="42"/>
      <c r="X1068" s="42"/>
      <c r="Y1068" s="25"/>
    </row>
    <row r="1069" spans="5:25">
      <c r="F1069" s="4"/>
      <c r="H1069" s="25"/>
      <c r="I1069" s="25"/>
      <c r="M1069" s="42"/>
      <c r="N1069" s="9"/>
      <c r="O1069" s="9"/>
      <c r="P1069" s="9"/>
      <c r="Q1069" s="8"/>
      <c r="R1069" s="8"/>
      <c r="S1069" s="42"/>
      <c r="T1069" s="42"/>
      <c r="U1069" s="42"/>
      <c r="V1069" s="42"/>
      <c r="W1069" s="42"/>
      <c r="X1069" s="42"/>
      <c r="Y1069" s="25"/>
    </row>
    <row r="1070" spans="5:25">
      <c r="F1070" s="4"/>
      <c r="H1070" s="25"/>
      <c r="I1070" s="25"/>
      <c r="M1070" s="42"/>
      <c r="N1070" s="9"/>
      <c r="O1070" s="9"/>
      <c r="P1070" s="9"/>
      <c r="Q1070" s="8"/>
      <c r="R1070" s="8"/>
      <c r="S1070" s="42"/>
      <c r="T1070" s="42"/>
      <c r="U1070" s="42"/>
      <c r="V1070" s="42"/>
      <c r="W1070" s="42"/>
      <c r="X1070" s="42"/>
      <c r="Y1070" s="25"/>
    </row>
    <row r="1071" spans="5:25">
      <c r="F1071" s="4"/>
      <c r="H1071" s="25"/>
      <c r="I1071" s="25"/>
      <c r="M1071" s="42"/>
      <c r="N1071" s="9"/>
      <c r="O1071" s="9"/>
      <c r="P1071" s="9"/>
      <c r="Q1071" s="8"/>
      <c r="R1071" s="8"/>
      <c r="S1071" s="42"/>
      <c r="T1071" s="42"/>
      <c r="U1071" s="42"/>
      <c r="V1071" s="42"/>
      <c r="W1071" s="42"/>
      <c r="X1071" s="42"/>
      <c r="Y1071" s="25"/>
    </row>
    <row r="1072" spans="5:25">
      <c r="F1072" s="4"/>
      <c r="H1072" s="25"/>
      <c r="I1072" s="25"/>
      <c r="M1072" s="42"/>
      <c r="N1072" s="9"/>
      <c r="O1072" s="9"/>
      <c r="P1072" s="9"/>
      <c r="Q1072" s="8"/>
      <c r="R1072" s="8"/>
      <c r="S1072" s="42"/>
      <c r="T1072" s="42"/>
      <c r="U1072" s="42"/>
      <c r="V1072" s="42"/>
      <c r="W1072" s="42"/>
      <c r="X1072" s="42"/>
      <c r="Y1072" s="25"/>
    </row>
    <row r="1073" spans="5:25">
      <c r="F1073" s="4"/>
      <c r="H1073" s="25"/>
      <c r="I1073" s="25"/>
      <c r="M1073" s="42"/>
      <c r="N1073" s="9"/>
      <c r="O1073" s="9"/>
      <c r="P1073" s="9"/>
      <c r="Q1073" s="8"/>
      <c r="R1073" s="8"/>
      <c r="S1073" s="42"/>
      <c r="T1073" s="42"/>
      <c r="U1073" s="42"/>
      <c r="V1073" s="42"/>
      <c r="W1073" s="42"/>
      <c r="X1073" s="42"/>
      <c r="Y1073" s="25"/>
    </row>
    <row r="1074" spans="5:25">
      <c r="F1074" s="4"/>
      <c r="H1074" s="25"/>
      <c r="I1074" s="25"/>
      <c r="M1074" s="42"/>
      <c r="N1074" s="9"/>
      <c r="O1074" s="9"/>
      <c r="P1074" s="9"/>
      <c r="Q1074" s="8"/>
      <c r="R1074" s="8"/>
      <c r="S1074" s="42"/>
      <c r="T1074" s="42"/>
      <c r="U1074" s="42"/>
      <c r="V1074" s="42"/>
      <c r="W1074" s="42"/>
      <c r="X1074" s="42"/>
      <c r="Y1074" s="25"/>
    </row>
    <row r="1075" spans="5:25">
      <c r="F1075" s="4"/>
      <c r="H1075" s="25"/>
      <c r="I1075" s="25"/>
      <c r="M1075" s="42"/>
      <c r="N1075" s="9"/>
      <c r="O1075" s="9"/>
      <c r="P1075" s="9"/>
      <c r="Q1075" s="8"/>
      <c r="R1075" s="8"/>
      <c r="S1075" s="42"/>
      <c r="T1075" s="42"/>
      <c r="U1075" s="42"/>
      <c r="V1075" s="42"/>
      <c r="W1075" s="42"/>
      <c r="X1075" s="42"/>
      <c r="Y1075" s="25"/>
    </row>
    <row r="1076" spans="5:25">
      <c r="F1076" s="4"/>
      <c r="H1076" s="25"/>
      <c r="I1076" s="25"/>
      <c r="M1076" s="42"/>
      <c r="N1076" s="9"/>
      <c r="O1076" s="9"/>
      <c r="P1076" s="9"/>
      <c r="Q1076" s="8"/>
      <c r="R1076" s="8"/>
      <c r="S1076" s="42"/>
      <c r="T1076" s="42"/>
      <c r="U1076" s="42"/>
      <c r="V1076" s="42"/>
      <c r="W1076" s="42"/>
      <c r="X1076" s="42"/>
      <c r="Y1076" s="25"/>
    </row>
    <row r="1077" spans="5:25">
      <c r="F1077" s="4"/>
      <c r="H1077" s="25"/>
      <c r="I1077" s="25"/>
      <c r="M1077" s="42"/>
      <c r="N1077" s="9"/>
      <c r="O1077" s="9"/>
      <c r="P1077" s="9"/>
      <c r="Q1077" s="8"/>
      <c r="R1077" s="8"/>
      <c r="S1077" s="42"/>
      <c r="T1077" s="42"/>
      <c r="U1077" s="42"/>
      <c r="V1077" s="42"/>
      <c r="W1077" s="42"/>
      <c r="X1077" s="42"/>
      <c r="Y1077" s="25"/>
    </row>
    <row r="1078" spans="5:25">
      <c r="E1078" s="38"/>
      <c r="F1078" s="4"/>
      <c r="H1078" s="25"/>
      <c r="I1078" s="25"/>
      <c r="M1078" s="42"/>
      <c r="N1078" s="9"/>
      <c r="O1078" s="9"/>
      <c r="P1078" s="9"/>
      <c r="Q1078" s="8"/>
      <c r="R1078" s="8"/>
      <c r="S1078" s="42"/>
      <c r="T1078" s="42"/>
      <c r="U1078" s="42"/>
      <c r="V1078" s="42"/>
      <c r="W1078" s="42"/>
      <c r="X1078" s="42"/>
      <c r="Y1078" s="25"/>
    </row>
    <row r="1079" spans="5:25">
      <c r="F1079" s="4"/>
      <c r="H1079" s="25"/>
      <c r="I1079" s="25"/>
      <c r="M1079" s="42"/>
      <c r="N1079" s="9"/>
      <c r="O1079" s="9"/>
      <c r="P1079" s="9"/>
      <c r="Q1079" s="8"/>
      <c r="R1079" s="8"/>
      <c r="S1079" s="42"/>
      <c r="T1079" s="42"/>
      <c r="U1079" s="42"/>
      <c r="V1079" s="42"/>
      <c r="W1079" s="42"/>
      <c r="X1079" s="42"/>
      <c r="Y1079" s="25"/>
    </row>
    <row r="1080" spans="5:25">
      <c r="E1080" s="38"/>
      <c r="F1080" s="4"/>
      <c r="H1080" s="25"/>
      <c r="I1080" s="25"/>
      <c r="M1080" s="42"/>
      <c r="N1080" s="9"/>
      <c r="O1080" s="9"/>
      <c r="P1080" s="9"/>
      <c r="Q1080" s="8"/>
      <c r="R1080" s="8"/>
      <c r="S1080" s="42"/>
      <c r="T1080" s="42"/>
      <c r="U1080" s="42"/>
      <c r="V1080" s="42"/>
      <c r="W1080" s="42"/>
      <c r="X1080" s="42"/>
      <c r="Y1080" s="25"/>
    </row>
    <row r="1081" spans="5:25">
      <c r="F1081" s="4"/>
      <c r="H1081" s="25"/>
      <c r="I1081" s="25"/>
      <c r="M1081" s="42"/>
      <c r="N1081" s="9"/>
      <c r="O1081" s="9"/>
      <c r="P1081" s="9"/>
      <c r="Q1081" s="8"/>
      <c r="R1081" s="8"/>
      <c r="S1081" s="42"/>
      <c r="T1081" s="42"/>
      <c r="U1081" s="42"/>
      <c r="V1081" s="42"/>
      <c r="W1081" s="42"/>
      <c r="X1081" s="42"/>
      <c r="Y1081" s="25"/>
    </row>
    <row r="1082" spans="5:25">
      <c r="F1082" s="4"/>
      <c r="H1082" s="25"/>
      <c r="I1082" s="25"/>
      <c r="M1082" s="42"/>
      <c r="N1082" s="9"/>
      <c r="O1082" s="9"/>
      <c r="P1082" s="9"/>
      <c r="Q1082" s="8"/>
      <c r="R1082" s="8"/>
      <c r="S1082" s="42"/>
      <c r="T1082" s="42"/>
      <c r="U1082" s="42"/>
      <c r="V1082" s="42"/>
      <c r="W1082" s="42"/>
      <c r="X1082" s="42"/>
      <c r="Y1082" s="25"/>
    </row>
    <row r="1083" spans="5:25">
      <c r="F1083" s="4"/>
      <c r="H1083" s="25"/>
      <c r="I1083" s="25"/>
      <c r="M1083" s="42"/>
      <c r="N1083" s="9"/>
      <c r="O1083" s="9"/>
      <c r="P1083" s="9"/>
      <c r="Q1083" s="8"/>
      <c r="R1083" s="8"/>
      <c r="S1083" s="42"/>
      <c r="T1083" s="42"/>
      <c r="U1083" s="42"/>
      <c r="V1083" s="42"/>
      <c r="W1083" s="42"/>
      <c r="X1083" s="42"/>
      <c r="Y1083" s="25"/>
    </row>
    <row r="1084" spans="5:25">
      <c r="F1084" s="4"/>
      <c r="H1084" s="25"/>
      <c r="I1084" s="25"/>
      <c r="M1084" s="42"/>
      <c r="N1084" s="9"/>
      <c r="O1084" s="9"/>
      <c r="P1084" s="9"/>
      <c r="Q1084" s="8"/>
      <c r="R1084" s="8"/>
      <c r="S1084" s="42"/>
      <c r="T1084" s="42"/>
      <c r="U1084" s="42"/>
      <c r="V1084" s="42"/>
      <c r="W1084" s="42"/>
      <c r="X1084" s="42"/>
      <c r="Y1084" s="25"/>
    </row>
    <row r="1085" spans="5:25">
      <c r="E1085" s="38"/>
      <c r="F1085" s="4"/>
      <c r="H1085" s="25"/>
      <c r="I1085" s="25"/>
      <c r="M1085" s="42"/>
      <c r="N1085" s="9"/>
      <c r="O1085" s="9"/>
      <c r="P1085" s="9"/>
      <c r="Q1085" s="8"/>
      <c r="R1085" s="8"/>
      <c r="S1085" s="42"/>
      <c r="T1085" s="42"/>
      <c r="U1085" s="42"/>
      <c r="V1085" s="42"/>
      <c r="W1085" s="42"/>
      <c r="X1085" s="42"/>
      <c r="Y1085" s="25"/>
    </row>
    <row r="1086" spans="5:25">
      <c r="F1086" s="4"/>
      <c r="H1086" s="25"/>
      <c r="I1086" s="25"/>
      <c r="M1086" s="42"/>
      <c r="N1086" s="9"/>
      <c r="O1086" s="9"/>
      <c r="P1086" s="9"/>
      <c r="Q1086" s="8"/>
      <c r="R1086" s="8"/>
      <c r="S1086" s="42"/>
      <c r="T1086" s="42"/>
      <c r="U1086" s="42"/>
      <c r="V1086" s="42"/>
      <c r="W1086" s="42"/>
      <c r="X1086" s="42"/>
      <c r="Y1086" s="25"/>
    </row>
    <row r="1087" spans="5:25">
      <c r="F1087" s="4"/>
      <c r="H1087" s="25"/>
      <c r="I1087" s="25"/>
      <c r="M1087" s="42"/>
      <c r="N1087" s="9"/>
      <c r="O1087" s="9"/>
      <c r="P1087" s="9"/>
      <c r="Q1087" s="8"/>
      <c r="R1087" s="8"/>
      <c r="S1087" s="42"/>
      <c r="T1087" s="42"/>
      <c r="U1087" s="42"/>
      <c r="V1087" s="42"/>
      <c r="W1087" s="42"/>
      <c r="X1087" s="42"/>
      <c r="Y1087" s="25"/>
    </row>
    <row r="1088" spans="5:25">
      <c r="F1088" s="4"/>
      <c r="H1088" s="25"/>
      <c r="I1088" s="25"/>
      <c r="M1088" s="42"/>
      <c r="N1088" s="9"/>
      <c r="O1088" s="9"/>
      <c r="P1088" s="9"/>
      <c r="Q1088" s="8"/>
      <c r="R1088" s="8"/>
      <c r="S1088" s="42"/>
      <c r="T1088" s="42"/>
      <c r="U1088" s="42"/>
      <c r="V1088" s="42"/>
      <c r="W1088" s="42"/>
      <c r="X1088" s="42"/>
      <c r="Y1088" s="25"/>
    </row>
    <row r="1089" spans="5:25">
      <c r="F1089" s="4"/>
      <c r="H1089" s="25"/>
      <c r="I1089" s="25"/>
      <c r="M1089" s="42"/>
      <c r="N1089" s="9"/>
      <c r="O1089" s="9"/>
      <c r="P1089" s="9"/>
      <c r="Q1089" s="8"/>
      <c r="R1089" s="8"/>
      <c r="S1089" s="42"/>
      <c r="T1089" s="42"/>
      <c r="U1089" s="42"/>
      <c r="V1089" s="42"/>
      <c r="W1089" s="42"/>
      <c r="X1089" s="42"/>
      <c r="Y1089" s="25"/>
    </row>
    <row r="1090" spans="5:25">
      <c r="F1090" s="4"/>
      <c r="H1090" s="25"/>
      <c r="I1090" s="25"/>
      <c r="M1090" s="42"/>
      <c r="N1090" s="9"/>
      <c r="O1090" s="9"/>
      <c r="P1090" s="9"/>
      <c r="Q1090" s="8"/>
      <c r="R1090" s="8"/>
      <c r="S1090" s="42"/>
      <c r="T1090" s="42"/>
      <c r="U1090" s="42"/>
      <c r="V1090" s="42"/>
      <c r="W1090" s="42"/>
      <c r="X1090" s="42"/>
      <c r="Y1090" s="25"/>
    </row>
    <row r="1091" spans="5:25">
      <c r="E1091" s="38"/>
      <c r="F1091" s="4"/>
      <c r="H1091" s="25"/>
      <c r="I1091" s="25"/>
      <c r="M1091" s="42"/>
      <c r="N1091" s="9"/>
      <c r="O1091" s="9"/>
      <c r="P1091" s="9"/>
      <c r="Q1091" s="8"/>
      <c r="R1091" s="8"/>
      <c r="S1091" s="42"/>
      <c r="T1091" s="42"/>
      <c r="U1091" s="42"/>
      <c r="V1091" s="42"/>
      <c r="W1091" s="42"/>
      <c r="X1091" s="42"/>
      <c r="Y1091" s="25"/>
    </row>
    <row r="1092" spans="5:25">
      <c r="F1092" s="4"/>
      <c r="H1092" s="25"/>
      <c r="I1092" s="25"/>
      <c r="M1092" s="42"/>
      <c r="N1092" s="9"/>
      <c r="O1092" s="9"/>
      <c r="P1092" s="9"/>
      <c r="Q1092" s="8"/>
      <c r="R1092" s="8"/>
      <c r="S1092" s="42"/>
      <c r="T1092" s="42"/>
      <c r="U1092" s="42"/>
      <c r="V1092" s="42"/>
      <c r="W1092" s="42"/>
      <c r="X1092" s="42"/>
      <c r="Y1092" s="25"/>
    </row>
    <row r="1093" spans="5:25">
      <c r="E1093" s="38"/>
      <c r="F1093" s="4"/>
      <c r="H1093" s="25"/>
      <c r="I1093" s="25"/>
      <c r="M1093" s="42"/>
      <c r="N1093" s="9"/>
      <c r="O1093" s="9"/>
      <c r="P1093" s="9"/>
      <c r="Q1093" s="8"/>
      <c r="R1093" s="8"/>
      <c r="S1093" s="42"/>
      <c r="T1093" s="42"/>
      <c r="U1093" s="42"/>
      <c r="V1093" s="42"/>
      <c r="W1093" s="42"/>
      <c r="X1093" s="42"/>
      <c r="Y1093" s="25"/>
    </row>
    <row r="1094" spans="5:25">
      <c r="F1094" s="4"/>
      <c r="H1094" s="25"/>
      <c r="I1094" s="25"/>
      <c r="M1094" s="42"/>
      <c r="N1094" s="9"/>
      <c r="O1094" s="9"/>
      <c r="P1094" s="9"/>
      <c r="Q1094" s="8"/>
      <c r="R1094" s="8"/>
      <c r="S1094" s="42"/>
      <c r="T1094" s="42"/>
      <c r="U1094" s="42"/>
      <c r="V1094" s="42"/>
      <c r="W1094" s="42"/>
      <c r="X1094" s="42"/>
      <c r="Y1094" s="25"/>
    </row>
    <row r="1095" spans="5:25">
      <c r="F1095" s="4"/>
      <c r="H1095" s="25"/>
      <c r="I1095" s="25"/>
      <c r="M1095" s="42"/>
      <c r="N1095" s="9"/>
      <c r="O1095" s="9"/>
      <c r="P1095" s="9"/>
      <c r="Q1095" s="8"/>
      <c r="R1095" s="8"/>
      <c r="S1095" s="42"/>
      <c r="T1095" s="42"/>
      <c r="U1095" s="42"/>
      <c r="V1095" s="42"/>
      <c r="W1095" s="42"/>
      <c r="X1095" s="42"/>
      <c r="Y1095" s="25"/>
    </row>
    <row r="1096" spans="5:25">
      <c r="F1096" s="4"/>
      <c r="H1096" s="25"/>
      <c r="I1096" s="25"/>
      <c r="M1096" s="42"/>
      <c r="N1096" s="9"/>
      <c r="O1096" s="9"/>
      <c r="P1096" s="9"/>
      <c r="Q1096" s="8"/>
      <c r="R1096" s="8"/>
      <c r="S1096" s="42"/>
      <c r="T1096" s="42"/>
      <c r="U1096" s="42"/>
      <c r="V1096" s="42"/>
      <c r="W1096" s="42"/>
      <c r="X1096" s="42"/>
      <c r="Y1096" s="25"/>
    </row>
    <row r="1097" spans="5:25">
      <c r="F1097" s="4"/>
      <c r="H1097" s="25"/>
      <c r="I1097" s="25"/>
      <c r="M1097" s="42"/>
      <c r="N1097" s="9"/>
      <c r="O1097" s="9"/>
      <c r="P1097" s="9"/>
      <c r="Q1097" s="8"/>
      <c r="R1097" s="8"/>
      <c r="S1097" s="42"/>
      <c r="T1097" s="42"/>
      <c r="U1097" s="42"/>
      <c r="V1097" s="42"/>
      <c r="W1097" s="42"/>
      <c r="X1097" s="42"/>
      <c r="Y1097" s="25"/>
    </row>
    <row r="1098" spans="5:25">
      <c r="F1098" s="4"/>
      <c r="H1098" s="25"/>
      <c r="I1098" s="25"/>
      <c r="M1098" s="42"/>
      <c r="N1098" s="9"/>
      <c r="O1098" s="9"/>
      <c r="P1098" s="9"/>
      <c r="Q1098" s="8"/>
      <c r="R1098" s="8"/>
      <c r="S1098" s="42"/>
      <c r="T1098" s="42"/>
      <c r="U1098" s="42"/>
      <c r="V1098" s="42"/>
      <c r="W1098" s="42"/>
      <c r="X1098" s="42"/>
      <c r="Y1098" s="25"/>
    </row>
    <row r="1099" spans="5:25">
      <c r="F1099" s="4"/>
      <c r="H1099" s="25"/>
      <c r="I1099" s="25"/>
      <c r="M1099" s="42"/>
      <c r="N1099" s="9"/>
      <c r="O1099" s="9"/>
      <c r="P1099" s="9"/>
      <c r="Q1099" s="8"/>
      <c r="R1099" s="8"/>
      <c r="S1099" s="42"/>
      <c r="T1099" s="42"/>
      <c r="U1099" s="42"/>
      <c r="V1099" s="42"/>
      <c r="W1099" s="42"/>
      <c r="X1099" s="42"/>
      <c r="Y1099" s="25"/>
    </row>
    <row r="1100" spans="5:25">
      <c r="F1100" s="4"/>
      <c r="H1100" s="25"/>
      <c r="I1100" s="25"/>
      <c r="M1100" s="42"/>
      <c r="N1100" s="9"/>
      <c r="O1100" s="9"/>
      <c r="P1100" s="9"/>
      <c r="Q1100" s="8"/>
      <c r="R1100" s="8"/>
      <c r="S1100" s="42"/>
      <c r="T1100" s="42"/>
      <c r="U1100" s="42"/>
      <c r="V1100" s="42"/>
      <c r="W1100" s="42"/>
      <c r="X1100" s="42"/>
      <c r="Y1100" s="25"/>
    </row>
    <row r="1101" spans="5:25">
      <c r="F1101" s="4"/>
      <c r="H1101" s="25"/>
      <c r="I1101" s="25"/>
      <c r="M1101" s="42"/>
      <c r="N1101" s="9"/>
      <c r="O1101" s="9"/>
      <c r="P1101" s="9"/>
      <c r="Q1101" s="8"/>
      <c r="R1101" s="8"/>
      <c r="S1101" s="42"/>
      <c r="T1101" s="42"/>
      <c r="U1101" s="42"/>
      <c r="V1101" s="42"/>
      <c r="W1101" s="42"/>
      <c r="X1101" s="42"/>
      <c r="Y1101" s="25"/>
    </row>
    <row r="1102" spans="5:25">
      <c r="E1102" s="38"/>
      <c r="F1102" s="4"/>
      <c r="H1102" s="25"/>
      <c r="I1102" s="25"/>
      <c r="M1102" s="42"/>
      <c r="N1102" s="9"/>
      <c r="O1102" s="9"/>
      <c r="P1102" s="9"/>
      <c r="Q1102" s="8"/>
      <c r="R1102" s="8"/>
      <c r="S1102" s="42"/>
      <c r="T1102" s="42"/>
      <c r="U1102" s="42"/>
      <c r="V1102" s="42"/>
      <c r="W1102" s="42"/>
      <c r="X1102" s="42"/>
      <c r="Y1102" s="25"/>
    </row>
    <row r="1103" spans="5:25">
      <c r="F1103" s="4"/>
      <c r="H1103" s="25"/>
      <c r="I1103" s="25"/>
      <c r="M1103" s="42"/>
      <c r="N1103" s="9"/>
      <c r="O1103" s="9"/>
      <c r="P1103" s="9"/>
      <c r="Q1103" s="8"/>
      <c r="R1103" s="8"/>
      <c r="S1103" s="42"/>
      <c r="T1103" s="42"/>
      <c r="U1103" s="42"/>
      <c r="V1103" s="42"/>
      <c r="W1103" s="42"/>
      <c r="X1103" s="42"/>
      <c r="Y1103" s="25"/>
    </row>
    <row r="1104" spans="5:25">
      <c r="F1104" s="4"/>
      <c r="H1104" s="25"/>
      <c r="I1104" s="25"/>
      <c r="M1104" s="42"/>
      <c r="N1104" s="9"/>
      <c r="O1104" s="9"/>
      <c r="P1104" s="9"/>
      <c r="Q1104" s="8"/>
      <c r="R1104" s="8"/>
      <c r="S1104" s="42"/>
      <c r="T1104" s="42"/>
      <c r="U1104" s="42"/>
      <c r="V1104" s="42"/>
      <c r="W1104" s="42"/>
      <c r="X1104" s="42"/>
      <c r="Y1104" s="25"/>
    </row>
    <row r="1105" spans="5:25">
      <c r="E1105" s="38"/>
      <c r="F1105" s="4"/>
      <c r="H1105" s="25"/>
      <c r="I1105" s="25"/>
      <c r="M1105" s="42"/>
      <c r="N1105" s="9"/>
      <c r="O1105" s="9"/>
      <c r="P1105" s="9"/>
      <c r="Q1105" s="8"/>
      <c r="R1105" s="8"/>
      <c r="S1105" s="42"/>
      <c r="T1105" s="42"/>
      <c r="U1105" s="42"/>
      <c r="V1105" s="42"/>
      <c r="W1105" s="42"/>
      <c r="X1105" s="42"/>
      <c r="Y1105" s="25"/>
    </row>
    <row r="1106" spans="5:25">
      <c r="F1106" s="4"/>
      <c r="H1106" s="25"/>
      <c r="I1106" s="25"/>
      <c r="M1106" s="42"/>
      <c r="N1106" s="9"/>
      <c r="O1106" s="9"/>
      <c r="P1106" s="9"/>
      <c r="Q1106" s="8"/>
      <c r="R1106" s="8"/>
      <c r="S1106" s="42"/>
      <c r="T1106" s="42"/>
      <c r="U1106" s="42"/>
      <c r="V1106" s="42"/>
      <c r="W1106" s="42"/>
      <c r="X1106" s="42"/>
      <c r="Y1106" s="25"/>
    </row>
    <row r="1107" spans="5:25">
      <c r="F1107" s="4"/>
      <c r="H1107" s="25"/>
      <c r="I1107" s="25"/>
      <c r="M1107" s="42"/>
      <c r="N1107" s="9"/>
      <c r="O1107" s="9"/>
      <c r="P1107" s="9"/>
      <c r="Q1107" s="8"/>
      <c r="R1107" s="8"/>
      <c r="S1107" s="42"/>
      <c r="T1107" s="42"/>
      <c r="U1107" s="42"/>
      <c r="V1107" s="42"/>
      <c r="W1107" s="42"/>
      <c r="X1107" s="42"/>
      <c r="Y1107" s="25"/>
    </row>
    <row r="1108" spans="5:25">
      <c r="F1108" s="4"/>
      <c r="H1108" s="25"/>
      <c r="I1108" s="25"/>
      <c r="M1108" s="42"/>
      <c r="N1108" s="9"/>
      <c r="O1108" s="9"/>
      <c r="P1108" s="9"/>
      <c r="Q1108" s="8"/>
      <c r="R1108" s="8"/>
      <c r="S1108" s="42"/>
      <c r="T1108" s="42"/>
      <c r="U1108" s="42"/>
      <c r="V1108" s="42"/>
      <c r="W1108" s="42"/>
      <c r="X1108" s="42"/>
      <c r="Y1108" s="25"/>
    </row>
    <row r="1109" spans="5:25">
      <c r="F1109" s="4"/>
      <c r="H1109" s="25"/>
      <c r="I1109" s="25"/>
      <c r="M1109" s="42"/>
      <c r="N1109" s="9"/>
      <c r="O1109" s="9"/>
      <c r="P1109" s="9"/>
      <c r="Q1109" s="8"/>
      <c r="R1109" s="8"/>
      <c r="S1109" s="42"/>
      <c r="T1109" s="42"/>
      <c r="U1109" s="42"/>
      <c r="V1109" s="42"/>
      <c r="W1109" s="42"/>
      <c r="X1109" s="42"/>
      <c r="Y1109" s="25"/>
    </row>
    <row r="1110" spans="5:25">
      <c r="F1110" s="4"/>
      <c r="H1110" s="25"/>
      <c r="I1110" s="25"/>
      <c r="M1110" s="42"/>
      <c r="N1110" s="9"/>
      <c r="O1110" s="9"/>
      <c r="P1110" s="9"/>
      <c r="Q1110" s="8"/>
      <c r="R1110" s="8"/>
      <c r="S1110" s="42"/>
      <c r="T1110" s="42"/>
      <c r="U1110" s="42"/>
      <c r="V1110" s="42"/>
      <c r="W1110" s="42"/>
      <c r="X1110" s="42"/>
      <c r="Y1110" s="25"/>
    </row>
    <row r="1111" spans="5:25">
      <c r="F1111" s="4"/>
      <c r="H1111" s="25"/>
      <c r="I1111" s="25"/>
      <c r="M1111" s="42"/>
      <c r="N1111" s="9"/>
      <c r="O1111" s="9"/>
      <c r="P1111" s="9"/>
      <c r="Q1111" s="8"/>
      <c r="R1111" s="8"/>
      <c r="S1111" s="42"/>
      <c r="T1111" s="42"/>
      <c r="U1111" s="42"/>
      <c r="V1111" s="42"/>
      <c r="W1111" s="42"/>
      <c r="X1111" s="42"/>
      <c r="Y1111" s="25"/>
    </row>
    <row r="1112" spans="5:25">
      <c r="F1112" s="4"/>
      <c r="H1112" s="25"/>
      <c r="I1112" s="25"/>
      <c r="M1112" s="42"/>
      <c r="N1112" s="9"/>
      <c r="O1112" s="9"/>
      <c r="P1112" s="9"/>
      <c r="Q1112" s="8"/>
      <c r="R1112" s="8"/>
      <c r="S1112" s="42"/>
      <c r="T1112" s="42"/>
      <c r="U1112" s="42"/>
      <c r="V1112" s="42"/>
      <c r="W1112" s="42"/>
      <c r="X1112" s="42"/>
      <c r="Y1112" s="25"/>
    </row>
    <row r="1113" spans="5:25">
      <c r="F1113" s="4"/>
      <c r="H1113" s="25"/>
      <c r="I1113" s="25"/>
      <c r="M1113" s="42"/>
      <c r="N1113" s="9"/>
      <c r="O1113" s="9"/>
      <c r="P1113" s="9"/>
      <c r="Q1113" s="8"/>
      <c r="R1113" s="8"/>
      <c r="S1113" s="42"/>
      <c r="T1113" s="42"/>
      <c r="U1113" s="42"/>
      <c r="V1113" s="42"/>
      <c r="W1113" s="42"/>
      <c r="X1113" s="42"/>
      <c r="Y1113" s="25"/>
    </row>
    <row r="1114" spans="5:25">
      <c r="E1114" s="38"/>
      <c r="F1114" s="4"/>
      <c r="H1114" s="25"/>
      <c r="I1114" s="25"/>
      <c r="M1114" s="42"/>
      <c r="N1114" s="9"/>
      <c r="O1114" s="9"/>
      <c r="P1114" s="9"/>
      <c r="Q1114" s="8"/>
      <c r="R1114" s="8"/>
      <c r="S1114" s="42"/>
      <c r="T1114" s="42"/>
      <c r="U1114" s="42"/>
      <c r="V1114" s="42"/>
      <c r="W1114" s="42"/>
      <c r="X1114" s="42"/>
      <c r="Y1114" s="25"/>
    </row>
    <row r="1115" spans="5:25">
      <c r="F1115" s="4"/>
      <c r="H1115" s="25"/>
      <c r="I1115" s="25"/>
      <c r="M1115" s="42"/>
      <c r="N1115" s="9"/>
      <c r="O1115" s="9"/>
      <c r="P1115" s="9"/>
      <c r="Q1115" s="8"/>
      <c r="R1115" s="8"/>
      <c r="S1115" s="42"/>
      <c r="T1115" s="42"/>
      <c r="U1115" s="42"/>
      <c r="V1115" s="42"/>
      <c r="W1115" s="42"/>
      <c r="X1115" s="42"/>
      <c r="Y1115" s="25"/>
    </row>
    <row r="1116" spans="5:25">
      <c r="F1116" s="4"/>
      <c r="H1116" s="25"/>
      <c r="I1116" s="25"/>
      <c r="M1116" s="42"/>
      <c r="N1116" s="9"/>
      <c r="O1116" s="9"/>
      <c r="P1116" s="9"/>
      <c r="Q1116" s="8"/>
      <c r="R1116" s="8"/>
      <c r="S1116" s="42"/>
      <c r="T1116" s="42"/>
      <c r="U1116" s="42"/>
      <c r="V1116" s="42"/>
      <c r="W1116" s="42"/>
      <c r="X1116" s="42"/>
      <c r="Y1116" s="25"/>
    </row>
    <row r="1117" spans="5:25">
      <c r="F1117" s="4"/>
      <c r="H1117" s="25"/>
      <c r="I1117" s="25"/>
      <c r="M1117" s="42"/>
      <c r="N1117" s="9"/>
      <c r="O1117" s="9"/>
      <c r="P1117" s="9"/>
      <c r="Q1117" s="8"/>
      <c r="R1117" s="8"/>
      <c r="S1117" s="42"/>
      <c r="T1117" s="42"/>
      <c r="U1117" s="42"/>
      <c r="V1117" s="42"/>
      <c r="W1117" s="42"/>
      <c r="X1117" s="42"/>
      <c r="Y1117" s="25"/>
    </row>
    <row r="1118" spans="5:25">
      <c r="E1118" s="38"/>
      <c r="F1118" s="4"/>
      <c r="H1118" s="25"/>
      <c r="I1118" s="25"/>
      <c r="M1118" s="42"/>
      <c r="N1118" s="9"/>
      <c r="O1118" s="9"/>
      <c r="P1118" s="9"/>
      <c r="Q1118" s="8"/>
      <c r="R1118" s="8"/>
      <c r="S1118" s="42"/>
      <c r="T1118" s="42"/>
      <c r="U1118" s="42"/>
      <c r="V1118" s="42"/>
      <c r="W1118" s="42"/>
      <c r="X1118" s="42"/>
      <c r="Y1118" s="25"/>
    </row>
    <row r="1119" spans="5:25">
      <c r="F1119" s="4"/>
      <c r="H1119" s="25"/>
      <c r="I1119" s="25"/>
      <c r="M1119" s="42"/>
      <c r="N1119" s="9"/>
      <c r="O1119" s="9"/>
      <c r="P1119" s="9"/>
      <c r="Q1119" s="8"/>
      <c r="R1119" s="8"/>
      <c r="S1119" s="42"/>
      <c r="T1119" s="42"/>
      <c r="U1119" s="42"/>
      <c r="V1119" s="42"/>
      <c r="W1119" s="42"/>
      <c r="X1119" s="42"/>
      <c r="Y1119" s="25"/>
    </row>
    <row r="1120" spans="5:25">
      <c r="E1120" s="38"/>
      <c r="F1120" s="4"/>
      <c r="H1120" s="25"/>
      <c r="I1120" s="25"/>
      <c r="M1120" s="42"/>
      <c r="N1120" s="9"/>
      <c r="O1120" s="9"/>
      <c r="P1120" s="9"/>
      <c r="Q1120" s="8"/>
      <c r="R1120" s="8"/>
      <c r="S1120" s="42"/>
      <c r="T1120" s="42"/>
      <c r="U1120" s="42"/>
      <c r="V1120" s="42"/>
      <c r="W1120" s="42"/>
      <c r="X1120" s="42"/>
      <c r="Y1120" s="25"/>
    </row>
    <row r="1121" spans="5:25">
      <c r="F1121" s="4"/>
      <c r="H1121" s="25"/>
      <c r="I1121" s="25"/>
      <c r="M1121" s="42"/>
      <c r="N1121" s="9"/>
      <c r="O1121" s="9"/>
      <c r="P1121" s="9"/>
      <c r="Q1121" s="8"/>
      <c r="R1121" s="8"/>
      <c r="S1121" s="42"/>
      <c r="T1121" s="42"/>
      <c r="U1121" s="42"/>
      <c r="V1121" s="42"/>
      <c r="W1121" s="42"/>
      <c r="X1121" s="42"/>
      <c r="Y1121" s="25"/>
    </row>
    <row r="1122" spans="5:25">
      <c r="F1122" s="4"/>
      <c r="H1122" s="25"/>
      <c r="I1122" s="25"/>
      <c r="M1122" s="42"/>
      <c r="N1122" s="9"/>
      <c r="O1122" s="9"/>
      <c r="P1122" s="9"/>
      <c r="Q1122" s="8"/>
      <c r="R1122" s="8"/>
      <c r="S1122" s="42"/>
      <c r="T1122" s="42"/>
      <c r="U1122" s="42"/>
      <c r="V1122" s="42"/>
      <c r="W1122" s="42"/>
      <c r="X1122" s="42"/>
      <c r="Y1122" s="25"/>
    </row>
    <row r="1123" spans="5:25">
      <c r="F1123" s="4"/>
      <c r="H1123" s="25"/>
      <c r="I1123" s="25"/>
      <c r="M1123" s="42"/>
      <c r="N1123" s="9"/>
      <c r="O1123" s="9"/>
      <c r="P1123" s="9"/>
      <c r="Q1123" s="8"/>
      <c r="R1123" s="8"/>
      <c r="S1123" s="42"/>
      <c r="T1123" s="42"/>
      <c r="U1123" s="42"/>
      <c r="V1123" s="42"/>
      <c r="W1123" s="42"/>
      <c r="X1123" s="42"/>
      <c r="Y1123" s="25"/>
    </row>
    <row r="1124" spans="5:25">
      <c r="F1124" s="4"/>
      <c r="H1124" s="25"/>
      <c r="I1124" s="25"/>
      <c r="M1124" s="42"/>
      <c r="N1124" s="9"/>
      <c r="O1124" s="9"/>
      <c r="P1124" s="9"/>
      <c r="Q1124" s="8"/>
      <c r="R1124" s="8"/>
      <c r="S1124" s="42"/>
      <c r="T1124" s="42"/>
      <c r="U1124" s="42"/>
      <c r="V1124" s="42"/>
      <c r="W1124" s="42"/>
      <c r="X1124" s="42"/>
      <c r="Y1124" s="25"/>
    </row>
    <row r="1125" spans="5:25">
      <c r="F1125" s="4"/>
      <c r="H1125" s="25"/>
      <c r="I1125" s="25"/>
      <c r="M1125" s="42"/>
      <c r="N1125" s="9"/>
      <c r="O1125" s="9"/>
      <c r="P1125" s="9"/>
      <c r="Q1125" s="8"/>
      <c r="R1125" s="8"/>
      <c r="S1125" s="42"/>
      <c r="T1125" s="42"/>
      <c r="U1125" s="42"/>
      <c r="V1125" s="42"/>
      <c r="W1125" s="42"/>
      <c r="X1125" s="42"/>
      <c r="Y1125" s="25"/>
    </row>
    <row r="1126" spans="5:25">
      <c r="F1126" s="4"/>
      <c r="H1126" s="25"/>
      <c r="I1126" s="25"/>
      <c r="M1126" s="42"/>
      <c r="N1126" s="9"/>
      <c r="O1126" s="9"/>
      <c r="P1126" s="9"/>
      <c r="Q1126" s="8"/>
      <c r="R1126" s="8"/>
      <c r="S1126" s="42"/>
      <c r="T1126" s="42"/>
      <c r="U1126" s="42"/>
      <c r="V1126" s="42"/>
      <c r="W1126" s="42"/>
      <c r="X1126" s="42"/>
      <c r="Y1126" s="25"/>
    </row>
    <row r="1127" spans="5:25">
      <c r="F1127" s="4"/>
      <c r="H1127" s="25"/>
      <c r="I1127" s="25"/>
      <c r="M1127" s="42"/>
      <c r="N1127" s="9"/>
      <c r="O1127" s="9"/>
      <c r="P1127" s="9"/>
      <c r="Q1127" s="8"/>
      <c r="R1127" s="8"/>
      <c r="S1127" s="42"/>
      <c r="T1127" s="42"/>
      <c r="U1127" s="42"/>
      <c r="V1127" s="42"/>
      <c r="W1127" s="42"/>
      <c r="X1127" s="42"/>
      <c r="Y1127" s="25"/>
    </row>
    <row r="1128" spans="5:25">
      <c r="F1128" s="4"/>
      <c r="H1128" s="25"/>
      <c r="I1128" s="25"/>
      <c r="M1128" s="42"/>
      <c r="N1128" s="9"/>
      <c r="O1128" s="9"/>
      <c r="P1128" s="9"/>
      <c r="Q1128" s="8"/>
      <c r="R1128" s="8"/>
      <c r="S1128" s="42"/>
      <c r="T1128" s="42"/>
      <c r="U1128" s="42"/>
      <c r="V1128" s="42"/>
      <c r="W1128" s="42"/>
      <c r="X1128" s="42"/>
      <c r="Y1128" s="25"/>
    </row>
    <row r="1129" spans="5:25">
      <c r="F1129" s="4"/>
      <c r="H1129" s="25"/>
      <c r="I1129" s="25"/>
      <c r="M1129" s="42"/>
      <c r="N1129" s="9"/>
      <c r="O1129" s="9"/>
      <c r="P1129" s="9"/>
      <c r="Q1129" s="8"/>
      <c r="R1129" s="8"/>
      <c r="S1129" s="42"/>
      <c r="T1129" s="42"/>
      <c r="U1129" s="42"/>
      <c r="V1129" s="42"/>
      <c r="W1129" s="42"/>
      <c r="X1129" s="42"/>
      <c r="Y1129" s="25"/>
    </row>
    <row r="1130" spans="5:25">
      <c r="F1130" s="4"/>
      <c r="H1130" s="25"/>
      <c r="I1130" s="25"/>
      <c r="M1130" s="42"/>
      <c r="N1130" s="9"/>
      <c r="O1130" s="9"/>
      <c r="P1130" s="9"/>
      <c r="Q1130" s="8"/>
      <c r="R1130" s="8"/>
      <c r="S1130" s="42"/>
      <c r="T1130" s="42"/>
      <c r="U1130" s="42"/>
      <c r="V1130" s="42"/>
      <c r="W1130" s="42"/>
      <c r="X1130" s="42"/>
      <c r="Y1130" s="25"/>
    </row>
    <row r="1131" spans="5:25">
      <c r="F1131" s="4"/>
      <c r="H1131" s="25"/>
      <c r="I1131" s="25"/>
      <c r="M1131" s="42"/>
      <c r="N1131" s="9"/>
      <c r="O1131" s="9"/>
      <c r="P1131" s="9"/>
      <c r="Q1131" s="8"/>
      <c r="R1131" s="8"/>
      <c r="S1131" s="42"/>
      <c r="T1131" s="42"/>
      <c r="U1131" s="42"/>
      <c r="V1131" s="42"/>
      <c r="W1131" s="42"/>
      <c r="X1131" s="42"/>
      <c r="Y1131" s="25"/>
    </row>
    <row r="1132" spans="5:25">
      <c r="E1132" s="38"/>
      <c r="F1132" s="4"/>
      <c r="H1132" s="25"/>
      <c r="I1132" s="25"/>
      <c r="M1132" s="42"/>
      <c r="N1132" s="9"/>
      <c r="O1132" s="9"/>
      <c r="P1132" s="9"/>
      <c r="Q1132" s="8"/>
      <c r="R1132" s="8"/>
      <c r="S1132" s="42"/>
      <c r="T1132" s="42"/>
      <c r="U1132" s="42"/>
      <c r="V1132" s="42"/>
      <c r="W1132" s="42"/>
      <c r="X1132" s="42"/>
      <c r="Y1132" s="25"/>
    </row>
    <row r="1133" spans="5:25">
      <c r="F1133" s="4"/>
      <c r="H1133" s="25"/>
      <c r="I1133" s="25"/>
      <c r="M1133" s="42"/>
      <c r="N1133" s="9"/>
      <c r="O1133" s="9"/>
      <c r="P1133" s="9"/>
      <c r="Q1133" s="8"/>
      <c r="R1133" s="8"/>
      <c r="S1133" s="42"/>
      <c r="T1133" s="42"/>
      <c r="U1133" s="42"/>
      <c r="V1133" s="42"/>
      <c r="W1133" s="42"/>
      <c r="X1133" s="42"/>
      <c r="Y1133" s="25"/>
    </row>
    <row r="1134" spans="5:25">
      <c r="F1134" s="4"/>
      <c r="H1134" s="25"/>
      <c r="I1134" s="25"/>
      <c r="M1134" s="42"/>
      <c r="N1134" s="9"/>
      <c r="O1134" s="9"/>
      <c r="P1134" s="9"/>
      <c r="Q1134" s="8"/>
      <c r="R1134" s="8"/>
      <c r="S1134" s="42"/>
      <c r="T1134" s="42"/>
      <c r="U1134" s="42"/>
      <c r="V1134" s="42"/>
      <c r="W1134" s="42"/>
      <c r="X1134" s="42"/>
      <c r="Y1134" s="25"/>
    </row>
    <row r="1135" spans="5:25">
      <c r="F1135" s="4"/>
      <c r="H1135" s="25"/>
      <c r="I1135" s="25"/>
      <c r="M1135" s="42"/>
      <c r="N1135" s="9"/>
      <c r="O1135" s="9"/>
      <c r="P1135" s="9"/>
      <c r="Q1135" s="8"/>
      <c r="R1135" s="8"/>
      <c r="S1135" s="42"/>
      <c r="T1135" s="42"/>
      <c r="U1135" s="42"/>
      <c r="V1135" s="42"/>
      <c r="W1135" s="42"/>
      <c r="X1135" s="42"/>
      <c r="Y1135" s="25"/>
    </row>
    <row r="1136" spans="5:25">
      <c r="F1136" s="4"/>
      <c r="H1136" s="25"/>
      <c r="I1136" s="25"/>
      <c r="M1136" s="42"/>
      <c r="N1136" s="9"/>
      <c r="O1136" s="9"/>
      <c r="P1136" s="9"/>
      <c r="Q1136" s="8"/>
      <c r="R1136" s="8"/>
      <c r="S1136" s="42"/>
      <c r="T1136" s="42"/>
      <c r="U1136" s="42"/>
      <c r="V1136" s="42"/>
      <c r="W1136" s="42"/>
      <c r="X1136" s="42"/>
      <c r="Y1136" s="25"/>
    </row>
    <row r="1137" spans="5:25">
      <c r="E1137" s="38"/>
      <c r="F1137" s="4"/>
      <c r="H1137" s="25"/>
      <c r="I1137" s="25"/>
      <c r="M1137" s="42"/>
      <c r="N1137" s="9"/>
      <c r="O1137" s="9"/>
      <c r="P1137" s="9"/>
      <c r="Q1137" s="8"/>
      <c r="R1137" s="8"/>
      <c r="S1137" s="42"/>
      <c r="T1137" s="42"/>
      <c r="U1137" s="42"/>
      <c r="V1137" s="42"/>
      <c r="W1137" s="42"/>
      <c r="X1137" s="42"/>
      <c r="Y1137" s="25"/>
    </row>
    <row r="1138" spans="5:25">
      <c r="F1138" s="4"/>
      <c r="H1138" s="25"/>
      <c r="I1138" s="25"/>
      <c r="M1138" s="42"/>
      <c r="N1138" s="9"/>
      <c r="O1138" s="9"/>
      <c r="P1138" s="9"/>
      <c r="Q1138" s="8"/>
      <c r="R1138" s="8"/>
      <c r="S1138" s="42"/>
      <c r="T1138" s="42"/>
      <c r="U1138" s="42"/>
      <c r="V1138" s="42"/>
      <c r="W1138" s="42"/>
      <c r="X1138" s="42"/>
      <c r="Y1138" s="25"/>
    </row>
    <row r="1139" spans="5:25">
      <c r="F1139" s="4"/>
      <c r="H1139" s="25"/>
      <c r="I1139" s="25"/>
      <c r="M1139" s="42"/>
      <c r="N1139" s="9"/>
      <c r="O1139" s="9"/>
      <c r="P1139" s="9"/>
      <c r="Q1139" s="8"/>
      <c r="R1139" s="8"/>
      <c r="S1139" s="42"/>
      <c r="T1139" s="42"/>
      <c r="U1139" s="42"/>
      <c r="V1139" s="42"/>
      <c r="W1139" s="42"/>
      <c r="X1139" s="42"/>
      <c r="Y1139" s="25"/>
    </row>
    <row r="1140" spans="5:25">
      <c r="F1140" s="4"/>
      <c r="H1140" s="25"/>
      <c r="I1140" s="25"/>
      <c r="M1140" s="42"/>
      <c r="N1140" s="9"/>
      <c r="O1140" s="9"/>
      <c r="P1140" s="9"/>
      <c r="Q1140" s="8"/>
      <c r="R1140" s="8"/>
      <c r="S1140" s="42"/>
      <c r="T1140" s="42"/>
      <c r="U1140" s="42"/>
      <c r="V1140" s="42"/>
      <c r="W1140" s="42"/>
      <c r="X1140" s="42"/>
      <c r="Y1140" s="25"/>
    </row>
    <row r="1141" spans="5:25">
      <c r="F1141" s="4"/>
      <c r="H1141" s="25"/>
      <c r="I1141" s="25"/>
      <c r="M1141" s="42"/>
      <c r="N1141" s="9"/>
      <c r="O1141" s="9"/>
      <c r="P1141" s="9"/>
      <c r="Q1141" s="8"/>
      <c r="R1141" s="8"/>
      <c r="S1141" s="42"/>
      <c r="T1141" s="42"/>
      <c r="U1141" s="42"/>
      <c r="V1141" s="42"/>
      <c r="W1141" s="42"/>
      <c r="X1141" s="42"/>
      <c r="Y1141" s="25"/>
    </row>
    <row r="1142" spans="5:25">
      <c r="F1142" s="4"/>
      <c r="H1142" s="25"/>
      <c r="I1142" s="25"/>
      <c r="M1142" s="42"/>
      <c r="N1142" s="9"/>
      <c r="O1142" s="9"/>
      <c r="P1142" s="9"/>
      <c r="Q1142" s="8"/>
      <c r="R1142" s="8"/>
      <c r="S1142" s="42"/>
      <c r="T1142" s="42"/>
      <c r="U1142" s="42"/>
      <c r="V1142" s="42"/>
      <c r="W1142" s="42"/>
      <c r="X1142" s="42"/>
      <c r="Y1142" s="25"/>
    </row>
    <row r="1143" spans="5:25">
      <c r="F1143" s="4"/>
      <c r="H1143" s="25"/>
      <c r="I1143" s="25"/>
      <c r="M1143" s="42"/>
      <c r="N1143" s="9"/>
      <c r="O1143" s="9"/>
      <c r="P1143" s="9"/>
      <c r="Q1143" s="8"/>
      <c r="R1143" s="8"/>
      <c r="S1143" s="42"/>
      <c r="T1143" s="42"/>
      <c r="U1143" s="42"/>
      <c r="V1143" s="42"/>
      <c r="W1143" s="42"/>
      <c r="X1143" s="42"/>
      <c r="Y1143" s="25"/>
    </row>
    <row r="1144" spans="5:25">
      <c r="F1144" s="4"/>
      <c r="H1144" s="25"/>
      <c r="I1144" s="25"/>
      <c r="M1144" s="42"/>
      <c r="N1144" s="9"/>
      <c r="O1144" s="9"/>
      <c r="P1144" s="9"/>
      <c r="Q1144" s="8"/>
      <c r="R1144" s="8"/>
      <c r="S1144" s="42"/>
      <c r="T1144" s="42"/>
      <c r="U1144" s="42"/>
      <c r="V1144" s="42"/>
      <c r="W1144" s="42"/>
      <c r="X1144" s="42"/>
      <c r="Y1144" s="25"/>
    </row>
    <row r="1145" spans="5:25">
      <c r="F1145" s="4"/>
      <c r="H1145" s="25"/>
      <c r="I1145" s="25"/>
      <c r="M1145" s="42"/>
      <c r="N1145" s="9"/>
      <c r="O1145" s="9"/>
      <c r="P1145" s="9"/>
      <c r="Q1145" s="8"/>
      <c r="R1145" s="8"/>
      <c r="S1145" s="42"/>
      <c r="T1145" s="42"/>
      <c r="U1145" s="42"/>
      <c r="V1145" s="42"/>
      <c r="W1145" s="42"/>
      <c r="X1145" s="42"/>
      <c r="Y1145" s="25"/>
    </row>
    <row r="1146" spans="5:25">
      <c r="F1146" s="4"/>
      <c r="H1146" s="25"/>
      <c r="I1146" s="25"/>
      <c r="M1146" s="42"/>
      <c r="N1146" s="9"/>
      <c r="O1146" s="9"/>
      <c r="P1146" s="9"/>
      <c r="Q1146" s="8"/>
      <c r="R1146" s="8"/>
      <c r="S1146" s="42"/>
      <c r="T1146" s="42"/>
      <c r="U1146" s="42"/>
      <c r="V1146" s="42"/>
      <c r="W1146" s="42"/>
      <c r="X1146" s="42"/>
      <c r="Y1146" s="25"/>
    </row>
    <row r="1147" spans="5:25">
      <c r="F1147" s="4"/>
      <c r="H1147" s="25"/>
      <c r="I1147" s="25"/>
      <c r="M1147" s="42"/>
      <c r="N1147" s="9"/>
      <c r="O1147" s="9"/>
      <c r="P1147" s="9"/>
      <c r="Q1147" s="8"/>
      <c r="R1147" s="8"/>
      <c r="S1147" s="42"/>
      <c r="T1147" s="42"/>
      <c r="U1147" s="42"/>
      <c r="V1147" s="42"/>
      <c r="W1147" s="42"/>
      <c r="X1147" s="42"/>
      <c r="Y1147" s="25"/>
    </row>
    <row r="1148" spans="5:25">
      <c r="F1148" s="4"/>
      <c r="H1148" s="25"/>
      <c r="I1148" s="25"/>
      <c r="M1148" s="42"/>
      <c r="N1148" s="9"/>
      <c r="O1148" s="9"/>
      <c r="P1148" s="9"/>
      <c r="Q1148" s="8"/>
      <c r="R1148" s="8"/>
      <c r="S1148" s="42"/>
      <c r="T1148" s="42"/>
      <c r="U1148" s="42"/>
      <c r="V1148" s="42"/>
      <c r="W1148" s="42"/>
      <c r="X1148" s="42"/>
      <c r="Y1148" s="25"/>
    </row>
    <row r="1149" spans="5:25">
      <c r="F1149" s="4"/>
      <c r="H1149" s="25"/>
      <c r="I1149" s="25"/>
      <c r="M1149" s="42"/>
      <c r="N1149" s="9"/>
      <c r="O1149" s="9"/>
      <c r="P1149" s="9"/>
      <c r="Q1149" s="8"/>
      <c r="R1149" s="8"/>
      <c r="S1149" s="42"/>
      <c r="T1149" s="42"/>
      <c r="U1149" s="42"/>
      <c r="V1149" s="42"/>
      <c r="W1149" s="42"/>
      <c r="X1149" s="42"/>
      <c r="Y1149" s="25"/>
    </row>
    <row r="1150" spans="5:25">
      <c r="F1150" s="4"/>
      <c r="H1150" s="25"/>
      <c r="I1150" s="25"/>
      <c r="M1150" s="42"/>
      <c r="N1150" s="9"/>
      <c r="O1150" s="9"/>
      <c r="P1150" s="9"/>
      <c r="Q1150" s="8"/>
      <c r="R1150" s="8"/>
      <c r="S1150" s="42"/>
      <c r="T1150" s="42"/>
      <c r="U1150" s="42"/>
      <c r="V1150" s="42"/>
      <c r="W1150" s="42"/>
      <c r="X1150" s="42"/>
      <c r="Y1150" s="25"/>
    </row>
    <row r="1151" spans="5:25">
      <c r="F1151" s="4"/>
      <c r="H1151" s="25"/>
      <c r="I1151" s="25"/>
      <c r="M1151" s="42"/>
      <c r="N1151" s="9"/>
      <c r="O1151" s="9"/>
      <c r="P1151" s="9"/>
      <c r="Q1151" s="8"/>
      <c r="R1151" s="8"/>
      <c r="S1151" s="42"/>
      <c r="T1151" s="42"/>
      <c r="U1151" s="42"/>
      <c r="V1151" s="42"/>
      <c r="W1151" s="42"/>
      <c r="X1151" s="42"/>
      <c r="Y1151" s="25"/>
    </row>
    <row r="1152" spans="5:25">
      <c r="F1152" s="4"/>
      <c r="H1152" s="25"/>
      <c r="I1152" s="25"/>
      <c r="M1152" s="42"/>
      <c r="N1152" s="9"/>
      <c r="O1152" s="9"/>
      <c r="P1152" s="9"/>
      <c r="Q1152" s="8"/>
      <c r="R1152" s="8"/>
      <c r="S1152" s="42"/>
      <c r="T1152" s="42"/>
      <c r="U1152" s="42"/>
      <c r="V1152" s="42"/>
      <c r="W1152" s="42"/>
      <c r="X1152" s="42"/>
      <c r="Y1152" s="25"/>
    </row>
    <row r="1153" spans="5:25">
      <c r="F1153" s="4"/>
      <c r="H1153" s="25"/>
      <c r="I1153" s="25"/>
      <c r="M1153" s="42"/>
      <c r="N1153" s="9"/>
      <c r="O1153" s="9"/>
      <c r="P1153" s="9"/>
      <c r="Q1153" s="8"/>
      <c r="R1153" s="8"/>
      <c r="S1153" s="42"/>
      <c r="T1153" s="42"/>
      <c r="U1153" s="42"/>
      <c r="V1153" s="42"/>
      <c r="W1153" s="42"/>
      <c r="X1153" s="42"/>
      <c r="Y1153" s="25"/>
    </row>
    <row r="1154" spans="5:25">
      <c r="E1154" s="38"/>
      <c r="F1154" s="4"/>
      <c r="H1154" s="25"/>
      <c r="I1154" s="25"/>
      <c r="M1154" s="42"/>
      <c r="N1154" s="9"/>
      <c r="O1154" s="9"/>
      <c r="P1154" s="9"/>
      <c r="Q1154" s="8"/>
      <c r="R1154" s="8"/>
      <c r="S1154" s="42"/>
      <c r="T1154" s="42"/>
      <c r="U1154" s="42"/>
      <c r="V1154" s="42"/>
      <c r="W1154" s="42"/>
      <c r="X1154" s="42"/>
      <c r="Y1154" s="25"/>
    </row>
    <row r="1155" spans="5:25">
      <c r="F1155" s="4"/>
      <c r="H1155" s="25"/>
      <c r="I1155" s="25"/>
      <c r="M1155" s="42"/>
      <c r="N1155" s="9"/>
      <c r="O1155" s="9"/>
      <c r="P1155" s="9"/>
      <c r="Q1155" s="8"/>
      <c r="R1155" s="8"/>
      <c r="S1155" s="42"/>
      <c r="T1155" s="42"/>
      <c r="U1155" s="42"/>
      <c r="V1155" s="42"/>
      <c r="W1155" s="42"/>
      <c r="X1155" s="42"/>
      <c r="Y1155" s="25"/>
    </row>
    <row r="1156" spans="5:25">
      <c r="F1156" s="4"/>
      <c r="H1156" s="25"/>
      <c r="I1156" s="25"/>
      <c r="M1156" s="42"/>
      <c r="N1156" s="9"/>
      <c r="O1156" s="9"/>
      <c r="P1156" s="9"/>
      <c r="Q1156" s="8"/>
      <c r="R1156" s="8"/>
      <c r="S1156" s="42"/>
      <c r="T1156" s="42"/>
      <c r="U1156" s="42"/>
      <c r="V1156" s="42"/>
      <c r="W1156" s="42"/>
      <c r="X1156" s="42"/>
      <c r="Y1156" s="25"/>
    </row>
    <row r="1157" spans="5:25">
      <c r="F1157" s="4"/>
      <c r="H1157" s="25"/>
      <c r="I1157" s="25"/>
      <c r="M1157" s="42"/>
      <c r="N1157" s="9"/>
      <c r="O1157" s="9"/>
      <c r="P1157" s="9"/>
      <c r="Q1157" s="8"/>
      <c r="R1157" s="8"/>
      <c r="S1157" s="42"/>
      <c r="T1157" s="42"/>
      <c r="U1157" s="42"/>
      <c r="V1157" s="42"/>
      <c r="W1157" s="42"/>
      <c r="X1157" s="42"/>
      <c r="Y1157" s="25"/>
    </row>
    <row r="1158" spans="5:25">
      <c r="F1158" s="4"/>
      <c r="H1158" s="25"/>
      <c r="I1158" s="25"/>
      <c r="M1158" s="42"/>
      <c r="N1158" s="9"/>
      <c r="O1158" s="9"/>
      <c r="P1158" s="9"/>
      <c r="Q1158" s="8"/>
      <c r="R1158" s="8"/>
      <c r="S1158" s="42"/>
      <c r="T1158" s="42"/>
      <c r="U1158" s="42"/>
      <c r="V1158" s="42"/>
      <c r="W1158" s="42"/>
      <c r="X1158" s="42"/>
      <c r="Y1158" s="25"/>
    </row>
    <row r="1159" spans="5:25">
      <c r="F1159" s="4"/>
      <c r="H1159" s="25"/>
      <c r="I1159" s="25"/>
      <c r="M1159" s="42"/>
      <c r="N1159" s="9"/>
      <c r="O1159" s="9"/>
      <c r="P1159" s="9"/>
      <c r="Q1159" s="8"/>
      <c r="R1159" s="8"/>
      <c r="S1159" s="42"/>
      <c r="T1159" s="42"/>
      <c r="U1159" s="42"/>
      <c r="V1159" s="42"/>
      <c r="W1159" s="42"/>
      <c r="X1159" s="42"/>
      <c r="Y1159" s="25"/>
    </row>
    <row r="1160" spans="5:25">
      <c r="E1160" s="38"/>
      <c r="F1160" s="4"/>
      <c r="H1160" s="25"/>
      <c r="I1160" s="25"/>
      <c r="M1160" s="42"/>
      <c r="N1160" s="9"/>
      <c r="O1160" s="9"/>
      <c r="P1160" s="9"/>
      <c r="Q1160" s="8"/>
      <c r="R1160" s="8"/>
      <c r="S1160" s="42"/>
      <c r="T1160" s="42"/>
      <c r="U1160" s="42"/>
      <c r="V1160" s="42"/>
      <c r="W1160" s="42"/>
      <c r="X1160" s="42"/>
      <c r="Y1160" s="25"/>
    </row>
    <row r="1161" spans="5:25">
      <c r="F1161" s="4"/>
      <c r="H1161" s="25"/>
      <c r="I1161" s="25"/>
      <c r="M1161" s="42"/>
      <c r="N1161" s="9"/>
      <c r="O1161" s="9"/>
      <c r="P1161" s="9"/>
      <c r="Q1161" s="8"/>
      <c r="R1161" s="8"/>
      <c r="S1161" s="42"/>
      <c r="T1161" s="42"/>
      <c r="U1161" s="42"/>
      <c r="V1161" s="42"/>
      <c r="W1161" s="42"/>
      <c r="X1161" s="42"/>
      <c r="Y1161" s="25"/>
    </row>
    <row r="1162" spans="5:25">
      <c r="F1162" s="4"/>
      <c r="H1162" s="25"/>
      <c r="I1162" s="25"/>
      <c r="M1162" s="42"/>
      <c r="N1162" s="9"/>
      <c r="O1162" s="9"/>
      <c r="P1162" s="9"/>
      <c r="Q1162" s="8"/>
      <c r="R1162" s="8"/>
      <c r="S1162" s="42"/>
      <c r="T1162" s="42"/>
      <c r="U1162" s="42"/>
      <c r="V1162" s="42"/>
      <c r="W1162" s="42"/>
      <c r="X1162" s="42"/>
      <c r="Y1162" s="25"/>
    </row>
    <row r="1163" spans="5:25">
      <c r="F1163" s="4"/>
      <c r="H1163" s="25"/>
      <c r="I1163" s="25"/>
      <c r="M1163" s="42"/>
      <c r="N1163" s="9"/>
      <c r="O1163" s="9"/>
      <c r="P1163" s="9"/>
      <c r="Q1163" s="8"/>
      <c r="R1163" s="8"/>
      <c r="S1163" s="42"/>
      <c r="T1163" s="42"/>
      <c r="U1163" s="42"/>
      <c r="V1163" s="42"/>
      <c r="W1163" s="42"/>
      <c r="X1163" s="42"/>
      <c r="Y1163" s="25"/>
    </row>
    <row r="1164" spans="5:25">
      <c r="F1164" s="4"/>
      <c r="H1164" s="25"/>
      <c r="I1164" s="25"/>
      <c r="M1164" s="42"/>
      <c r="N1164" s="9"/>
      <c r="O1164" s="9"/>
      <c r="P1164" s="9"/>
      <c r="Q1164" s="8"/>
      <c r="R1164" s="8"/>
      <c r="S1164" s="42"/>
      <c r="T1164" s="42"/>
      <c r="U1164" s="42"/>
      <c r="V1164" s="42"/>
      <c r="W1164" s="42"/>
      <c r="X1164" s="42"/>
      <c r="Y1164" s="25"/>
    </row>
    <row r="1165" spans="5:25">
      <c r="F1165" s="4"/>
      <c r="H1165" s="25"/>
      <c r="I1165" s="25"/>
      <c r="M1165" s="42"/>
      <c r="N1165" s="9"/>
      <c r="O1165" s="9"/>
      <c r="P1165" s="9"/>
      <c r="Q1165" s="8"/>
      <c r="R1165" s="8"/>
      <c r="S1165" s="42"/>
      <c r="T1165" s="42"/>
      <c r="U1165" s="42"/>
      <c r="V1165" s="42"/>
      <c r="W1165" s="42"/>
      <c r="X1165" s="42"/>
      <c r="Y1165" s="25"/>
    </row>
    <row r="1166" spans="5:25">
      <c r="F1166" s="4"/>
      <c r="H1166" s="25"/>
      <c r="I1166" s="25"/>
      <c r="M1166" s="42"/>
      <c r="N1166" s="9"/>
      <c r="O1166" s="9"/>
      <c r="P1166" s="9"/>
      <c r="Q1166" s="8"/>
      <c r="R1166" s="8"/>
      <c r="S1166" s="42"/>
      <c r="T1166" s="42"/>
      <c r="U1166" s="42"/>
      <c r="V1166" s="42"/>
      <c r="W1166" s="42"/>
      <c r="X1166" s="42"/>
      <c r="Y1166" s="25"/>
    </row>
    <row r="1167" spans="5:25">
      <c r="E1167" s="38"/>
      <c r="F1167" s="4"/>
      <c r="H1167" s="25"/>
      <c r="I1167" s="25"/>
      <c r="M1167" s="42"/>
      <c r="N1167" s="9"/>
      <c r="O1167" s="9"/>
      <c r="P1167" s="9"/>
      <c r="Q1167" s="8"/>
      <c r="R1167" s="8"/>
      <c r="S1167" s="42"/>
      <c r="T1167" s="42"/>
      <c r="U1167" s="42"/>
      <c r="V1167" s="42"/>
      <c r="W1167" s="42"/>
      <c r="X1167" s="42"/>
      <c r="Y1167" s="25"/>
    </row>
    <row r="1168" spans="5:25">
      <c r="E1168" s="38"/>
      <c r="F1168" s="4"/>
      <c r="H1168" s="25"/>
      <c r="I1168" s="25"/>
      <c r="M1168" s="42"/>
      <c r="N1168" s="9"/>
      <c r="O1168" s="9"/>
      <c r="P1168" s="9"/>
      <c r="Q1168" s="8"/>
      <c r="R1168" s="8"/>
      <c r="S1168" s="42"/>
      <c r="T1168" s="42"/>
      <c r="U1168" s="42"/>
      <c r="V1168" s="42"/>
      <c r="W1168" s="42"/>
      <c r="X1168" s="42"/>
      <c r="Y1168" s="25"/>
    </row>
    <row r="1169" spans="5:25">
      <c r="F1169" s="4"/>
      <c r="H1169" s="25"/>
      <c r="I1169" s="25"/>
      <c r="M1169" s="42"/>
      <c r="N1169" s="9"/>
      <c r="O1169" s="9"/>
      <c r="P1169" s="9"/>
      <c r="Q1169" s="8"/>
      <c r="R1169" s="8"/>
      <c r="S1169" s="42"/>
      <c r="T1169" s="42"/>
      <c r="U1169" s="42"/>
      <c r="V1169" s="42"/>
      <c r="W1169" s="42"/>
      <c r="X1169" s="42"/>
      <c r="Y1169" s="25"/>
    </row>
    <row r="1170" spans="5:25">
      <c r="F1170" s="4"/>
      <c r="H1170" s="25"/>
      <c r="I1170" s="25"/>
      <c r="M1170" s="42"/>
      <c r="N1170" s="9"/>
      <c r="O1170" s="9"/>
      <c r="P1170" s="9"/>
      <c r="Q1170" s="8"/>
      <c r="R1170" s="8"/>
      <c r="S1170" s="42"/>
      <c r="T1170" s="42"/>
      <c r="U1170" s="42"/>
      <c r="V1170" s="42"/>
      <c r="W1170" s="42"/>
      <c r="X1170" s="42"/>
      <c r="Y1170" s="25"/>
    </row>
    <row r="1171" spans="5:25">
      <c r="F1171" s="4"/>
      <c r="H1171" s="25"/>
      <c r="I1171" s="25"/>
      <c r="M1171" s="42"/>
      <c r="N1171" s="9"/>
      <c r="O1171" s="9"/>
      <c r="P1171" s="9"/>
      <c r="Q1171" s="8"/>
      <c r="R1171" s="8"/>
      <c r="S1171" s="42"/>
      <c r="T1171" s="42"/>
      <c r="U1171" s="42"/>
      <c r="V1171" s="42"/>
      <c r="W1171" s="42"/>
      <c r="X1171" s="42"/>
      <c r="Y1171" s="25"/>
    </row>
    <row r="1172" spans="5:25">
      <c r="E1172" s="38"/>
      <c r="F1172" s="4"/>
      <c r="H1172" s="25"/>
      <c r="I1172" s="25"/>
      <c r="M1172" s="42"/>
      <c r="N1172" s="9"/>
      <c r="O1172" s="9"/>
      <c r="P1172" s="9"/>
      <c r="Q1172" s="8"/>
      <c r="R1172" s="8"/>
      <c r="S1172" s="42"/>
      <c r="T1172" s="42"/>
      <c r="U1172" s="42"/>
      <c r="V1172" s="42"/>
      <c r="W1172" s="42"/>
      <c r="X1172" s="42"/>
      <c r="Y1172" s="25"/>
    </row>
    <row r="1173" spans="5:25">
      <c r="F1173" s="4"/>
      <c r="H1173" s="25"/>
      <c r="I1173" s="25"/>
      <c r="M1173" s="42"/>
      <c r="N1173" s="9"/>
      <c r="O1173" s="9"/>
      <c r="P1173" s="9"/>
      <c r="Q1173" s="8"/>
      <c r="R1173" s="8"/>
      <c r="S1173" s="42"/>
      <c r="T1173" s="42"/>
      <c r="U1173" s="42"/>
      <c r="V1173" s="42"/>
      <c r="W1173" s="42"/>
      <c r="X1173" s="42"/>
      <c r="Y1173" s="25"/>
    </row>
    <row r="1174" spans="5:25">
      <c r="E1174" s="38"/>
      <c r="F1174" s="4"/>
      <c r="H1174" s="25"/>
      <c r="I1174" s="25"/>
      <c r="M1174" s="42"/>
      <c r="N1174" s="9"/>
      <c r="O1174" s="9"/>
      <c r="P1174" s="9"/>
      <c r="Q1174" s="8"/>
      <c r="R1174" s="8"/>
      <c r="S1174" s="42"/>
      <c r="T1174" s="42"/>
      <c r="U1174" s="42"/>
      <c r="V1174" s="42"/>
      <c r="W1174" s="42"/>
      <c r="X1174" s="42"/>
      <c r="Y1174" s="25"/>
    </row>
    <row r="1175" spans="5:25">
      <c r="F1175" s="4"/>
      <c r="H1175" s="25"/>
      <c r="I1175" s="25"/>
      <c r="M1175" s="42"/>
      <c r="N1175" s="9"/>
      <c r="O1175" s="9"/>
      <c r="P1175" s="9"/>
      <c r="Q1175" s="8"/>
      <c r="R1175" s="8"/>
      <c r="S1175" s="42"/>
      <c r="T1175" s="42"/>
      <c r="U1175" s="42"/>
      <c r="V1175" s="42"/>
      <c r="W1175" s="42"/>
      <c r="X1175" s="42"/>
      <c r="Y1175" s="25"/>
    </row>
    <row r="1176" spans="5:25">
      <c r="F1176" s="4"/>
      <c r="H1176" s="25"/>
      <c r="I1176" s="25"/>
      <c r="M1176" s="42"/>
      <c r="N1176" s="9"/>
      <c r="O1176" s="9"/>
      <c r="P1176" s="9"/>
      <c r="Q1176" s="8"/>
      <c r="R1176" s="8"/>
      <c r="S1176" s="42"/>
      <c r="T1176" s="42"/>
      <c r="U1176" s="42"/>
      <c r="V1176" s="42"/>
      <c r="W1176" s="42"/>
      <c r="X1176" s="42"/>
      <c r="Y1176" s="25"/>
    </row>
    <row r="1177" spans="5:25">
      <c r="F1177" s="4"/>
      <c r="H1177" s="25"/>
      <c r="I1177" s="25"/>
      <c r="M1177" s="42"/>
      <c r="N1177" s="9"/>
      <c r="O1177" s="9"/>
      <c r="P1177" s="9"/>
      <c r="Q1177" s="8"/>
      <c r="R1177" s="8"/>
      <c r="S1177" s="42"/>
      <c r="T1177" s="42"/>
      <c r="U1177" s="42"/>
      <c r="V1177" s="42"/>
      <c r="W1177" s="42"/>
      <c r="X1177" s="42"/>
      <c r="Y1177" s="25"/>
    </row>
    <row r="1178" spans="5:25">
      <c r="F1178" s="4"/>
      <c r="H1178" s="25"/>
      <c r="I1178" s="25"/>
      <c r="M1178" s="42"/>
      <c r="N1178" s="9"/>
      <c r="O1178" s="9"/>
      <c r="P1178" s="9"/>
      <c r="Q1178" s="8"/>
      <c r="R1178" s="8"/>
      <c r="S1178" s="42"/>
      <c r="T1178" s="42"/>
      <c r="U1178" s="42"/>
      <c r="V1178" s="42"/>
      <c r="W1178" s="42"/>
      <c r="X1178" s="42"/>
      <c r="Y1178" s="25"/>
    </row>
    <row r="1179" spans="5:25">
      <c r="F1179" s="4"/>
      <c r="H1179" s="25"/>
      <c r="I1179" s="25"/>
      <c r="M1179" s="42"/>
      <c r="N1179" s="9"/>
      <c r="O1179" s="9"/>
      <c r="P1179" s="9"/>
      <c r="Q1179" s="8"/>
      <c r="R1179" s="8"/>
      <c r="S1179" s="42"/>
      <c r="T1179" s="42"/>
      <c r="U1179" s="42"/>
      <c r="V1179" s="42"/>
      <c r="W1179" s="42"/>
      <c r="X1179" s="42"/>
      <c r="Y1179" s="25"/>
    </row>
    <row r="1180" spans="5:25">
      <c r="F1180" s="4"/>
      <c r="H1180" s="25"/>
      <c r="I1180" s="25"/>
      <c r="M1180" s="42"/>
      <c r="N1180" s="9"/>
      <c r="O1180" s="9"/>
      <c r="P1180" s="9"/>
      <c r="Q1180" s="8"/>
      <c r="R1180" s="8"/>
      <c r="S1180" s="42"/>
      <c r="T1180" s="42"/>
      <c r="U1180" s="42"/>
      <c r="V1180" s="42"/>
      <c r="W1180" s="42"/>
      <c r="X1180" s="42"/>
      <c r="Y1180" s="25"/>
    </row>
    <row r="1181" spans="5:25">
      <c r="E1181" s="38"/>
      <c r="F1181" s="4"/>
      <c r="H1181" s="25"/>
      <c r="I1181" s="25"/>
      <c r="M1181" s="42"/>
      <c r="N1181" s="9"/>
      <c r="O1181" s="9"/>
      <c r="P1181" s="9"/>
      <c r="Q1181" s="8"/>
      <c r="R1181" s="8"/>
      <c r="S1181" s="42"/>
      <c r="T1181" s="42"/>
      <c r="U1181" s="42"/>
      <c r="V1181" s="42"/>
      <c r="W1181" s="42"/>
      <c r="X1181" s="42"/>
      <c r="Y1181" s="25"/>
    </row>
    <row r="1182" spans="5:25">
      <c r="F1182" s="4"/>
      <c r="H1182" s="25"/>
      <c r="I1182" s="25"/>
      <c r="M1182" s="42"/>
      <c r="N1182" s="9"/>
      <c r="O1182" s="9"/>
      <c r="P1182" s="9"/>
      <c r="Q1182" s="8"/>
      <c r="R1182" s="8"/>
      <c r="S1182" s="42"/>
      <c r="T1182" s="42"/>
      <c r="U1182" s="42"/>
      <c r="V1182" s="42"/>
      <c r="W1182" s="42"/>
      <c r="X1182" s="42"/>
      <c r="Y1182" s="25"/>
    </row>
    <row r="1183" spans="5:25">
      <c r="E1183" s="38"/>
      <c r="F1183" s="4"/>
      <c r="H1183" s="25"/>
      <c r="I1183" s="25"/>
      <c r="M1183" s="42"/>
      <c r="N1183" s="9"/>
      <c r="O1183" s="9"/>
      <c r="P1183" s="9"/>
      <c r="Q1183" s="8"/>
      <c r="R1183" s="8"/>
      <c r="S1183" s="42"/>
      <c r="T1183" s="42"/>
      <c r="U1183" s="42"/>
      <c r="V1183" s="42"/>
      <c r="W1183" s="42"/>
      <c r="X1183" s="42"/>
      <c r="Y1183" s="25"/>
    </row>
    <row r="1184" spans="5:25">
      <c r="F1184" s="4"/>
      <c r="H1184" s="25"/>
      <c r="I1184" s="25"/>
      <c r="M1184" s="42"/>
      <c r="N1184" s="9"/>
      <c r="O1184" s="9"/>
      <c r="P1184" s="9"/>
      <c r="Q1184" s="8"/>
      <c r="R1184" s="8"/>
      <c r="S1184" s="42"/>
      <c r="T1184" s="42"/>
      <c r="U1184" s="42"/>
      <c r="V1184" s="42"/>
      <c r="W1184" s="42"/>
      <c r="X1184" s="42"/>
      <c r="Y1184" s="25"/>
    </row>
    <row r="1185" spans="5:25">
      <c r="F1185" s="4"/>
      <c r="H1185" s="25"/>
      <c r="I1185" s="25"/>
      <c r="M1185" s="42"/>
      <c r="N1185" s="9"/>
      <c r="O1185" s="9"/>
      <c r="P1185" s="9"/>
      <c r="Q1185" s="8"/>
      <c r="R1185" s="8"/>
      <c r="S1185" s="42"/>
      <c r="T1185" s="42"/>
      <c r="U1185" s="42"/>
      <c r="V1185" s="42"/>
      <c r="W1185" s="42"/>
      <c r="X1185" s="42"/>
      <c r="Y1185" s="25"/>
    </row>
    <row r="1186" spans="5:25">
      <c r="F1186" s="4"/>
      <c r="H1186" s="25"/>
      <c r="I1186" s="25"/>
      <c r="M1186" s="42"/>
      <c r="N1186" s="9"/>
      <c r="O1186" s="9"/>
      <c r="P1186" s="9"/>
      <c r="Q1186" s="8"/>
      <c r="R1186" s="8"/>
      <c r="S1186" s="42"/>
      <c r="T1186" s="42"/>
      <c r="U1186" s="42"/>
      <c r="V1186" s="42"/>
      <c r="W1186" s="42"/>
      <c r="X1186" s="42"/>
      <c r="Y1186" s="25"/>
    </row>
    <row r="1187" spans="5:25">
      <c r="F1187" s="4"/>
      <c r="H1187" s="25"/>
      <c r="I1187" s="25"/>
      <c r="M1187" s="42"/>
      <c r="N1187" s="9"/>
      <c r="O1187" s="9"/>
      <c r="P1187" s="9"/>
      <c r="Q1187" s="8"/>
      <c r="R1187" s="8"/>
      <c r="S1187" s="42"/>
      <c r="T1187" s="42"/>
      <c r="U1187" s="42"/>
      <c r="V1187" s="42"/>
      <c r="W1187" s="42"/>
      <c r="X1187" s="42"/>
      <c r="Y1187" s="25"/>
    </row>
    <row r="1188" spans="5:25">
      <c r="F1188" s="4"/>
      <c r="H1188" s="25"/>
      <c r="I1188" s="25"/>
      <c r="M1188" s="42"/>
      <c r="N1188" s="9"/>
      <c r="O1188" s="9"/>
      <c r="P1188" s="9"/>
      <c r="Q1188" s="8"/>
      <c r="R1188" s="8"/>
      <c r="S1188" s="42"/>
      <c r="T1188" s="42"/>
      <c r="U1188" s="42"/>
      <c r="V1188" s="42"/>
      <c r="W1188" s="42"/>
      <c r="X1188" s="42"/>
      <c r="Y1188" s="25"/>
    </row>
    <row r="1189" spans="5:25">
      <c r="F1189" s="4"/>
      <c r="H1189" s="25"/>
      <c r="I1189" s="25"/>
      <c r="M1189" s="42"/>
      <c r="N1189" s="9"/>
      <c r="O1189" s="9"/>
      <c r="P1189" s="9"/>
      <c r="Q1189" s="8"/>
      <c r="R1189" s="8"/>
      <c r="S1189" s="42"/>
      <c r="T1189" s="42"/>
      <c r="U1189" s="42"/>
      <c r="V1189" s="42"/>
      <c r="W1189" s="42"/>
      <c r="X1189" s="42"/>
      <c r="Y1189" s="25"/>
    </row>
    <row r="1190" spans="5:25">
      <c r="F1190" s="4"/>
      <c r="H1190" s="25"/>
      <c r="I1190" s="25"/>
      <c r="M1190" s="42"/>
      <c r="N1190" s="9"/>
      <c r="O1190" s="9"/>
      <c r="P1190" s="9"/>
      <c r="Q1190" s="8"/>
      <c r="R1190" s="8"/>
      <c r="S1190" s="42"/>
      <c r="T1190" s="42"/>
      <c r="U1190" s="42"/>
      <c r="V1190" s="42"/>
      <c r="W1190" s="42"/>
      <c r="X1190" s="42"/>
      <c r="Y1190" s="25"/>
    </row>
    <row r="1191" spans="5:25">
      <c r="F1191" s="4"/>
      <c r="H1191" s="25"/>
      <c r="I1191" s="25"/>
      <c r="M1191" s="42"/>
      <c r="N1191" s="9"/>
      <c r="O1191" s="9"/>
      <c r="P1191" s="9"/>
      <c r="Q1191" s="8"/>
      <c r="R1191" s="8"/>
      <c r="S1191" s="42"/>
      <c r="T1191" s="42"/>
      <c r="U1191" s="42"/>
      <c r="V1191" s="42"/>
      <c r="W1191" s="42"/>
      <c r="X1191" s="42"/>
      <c r="Y1191" s="25"/>
    </row>
    <row r="1192" spans="5:25">
      <c r="F1192" s="4"/>
      <c r="H1192" s="25"/>
      <c r="I1192" s="25"/>
      <c r="M1192" s="42"/>
      <c r="N1192" s="9"/>
      <c r="O1192" s="9"/>
      <c r="P1192" s="9"/>
      <c r="Q1192" s="8"/>
      <c r="R1192" s="8"/>
      <c r="S1192" s="42"/>
      <c r="T1192" s="42"/>
      <c r="U1192" s="42"/>
      <c r="V1192" s="42"/>
      <c r="W1192" s="42"/>
      <c r="X1192" s="42"/>
      <c r="Y1192" s="25"/>
    </row>
    <row r="1193" spans="5:25">
      <c r="E1193" s="38"/>
      <c r="F1193" s="4"/>
      <c r="H1193" s="25"/>
      <c r="I1193" s="25"/>
      <c r="M1193" s="42"/>
      <c r="N1193" s="9"/>
      <c r="O1193" s="9"/>
      <c r="P1193" s="9"/>
      <c r="Q1193" s="8"/>
      <c r="R1193" s="8"/>
      <c r="S1193" s="42"/>
      <c r="T1193" s="42"/>
      <c r="U1193" s="42"/>
      <c r="V1193" s="42"/>
      <c r="W1193" s="42"/>
      <c r="X1193" s="42"/>
      <c r="Y1193" s="25"/>
    </row>
    <row r="1194" spans="5:25">
      <c r="E1194" s="38"/>
      <c r="F1194" s="4"/>
      <c r="H1194" s="25"/>
      <c r="I1194" s="25"/>
      <c r="M1194" s="42"/>
      <c r="N1194" s="9"/>
      <c r="O1194" s="9"/>
      <c r="P1194" s="9"/>
      <c r="Q1194" s="8"/>
      <c r="R1194" s="8"/>
      <c r="S1194" s="42"/>
      <c r="T1194" s="42"/>
      <c r="U1194" s="42"/>
      <c r="V1194" s="42"/>
      <c r="W1194" s="42"/>
      <c r="X1194" s="42"/>
      <c r="Y1194" s="25"/>
    </row>
    <row r="1195" spans="5:25">
      <c r="F1195" s="4"/>
      <c r="H1195" s="25"/>
      <c r="I1195" s="25"/>
      <c r="M1195" s="42"/>
      <c r="N1195" s="9"/>
      <c r="O1195" s="9"/>
      <c r="P1195" s="9"/>
      <c r="Q1195" s="8"/>
      <c r="R1195" s="8"/>
      <c r="S1195" s="42"/>
      <c r="T1195" s="42"/>
      <c r="U1195" s="42"/>
      <c r="V1195" s="42"/>
      <c r="W1195" s="42"/>
      <c r="X1195" s="42"/>
      <c r="Y1195" s="25"/>
    </row>
    <row r="1196" spans="5:25">
      <c r="F1196" s="4"/>
      <c r="H1196" s="25"/>
      <c r="I1196" s="25"/>
      <c r="M1196" s="42"/>
      <c r="N1196" s="9"/>
      <c r="O1196" s="9"/>
      <c r="P1196" s="9"/>
      <c r="Q1196" s="8"/>
      <c r="R1196" s="8"/>
      <c r="S1196" s="42"/>
      <c r="T1196" s="42"/>
      <c r="U1196" s="42"/>
      <c r="V1196" s="42"/>
      <c r="W1196" s="42"/>
      <c r="X1196" s="42"/>
      <c r="Y1196" s="25"/>
    </row>
    <row r="1197" spans="5:25">
      <c r="F1197" s="4"/>
      <c r="H1197" s="25"/>
      <c r="I1197" s="25"/>
      <c r="M1197" s="42"/>
      <c r="N1197" s="9"/>
      <c r="O1197" s="9"/>
      <c r="P1197" s="9"/>
      <c r="Q1197" s="8"/>
      <c r="R1197" s="8"/>
      <c r="S1197" s="42"/>
      <c r="T1197" s="42"/>
      <c r="U1197" s="42"/>
      <c r="V1197" s="42"/>
      <c r="W1197" s="42"/>
      <c r="X1197" s="42"/>
      <c r="Y1197" s="25"/>
    </row>
    <row r="1198" spans="5:25">
      <c r="F1198" s="4"/>
      <c r="H1198" s="25"/>
      <c r="I1198" s="25"/>
      <c r="M1198" s="42"/>
      <c r="N1198" s="9"/>
      <c r="O1198" s="9"/>
      <c r="P1198" s="9"/>
      <c r="Q1198" s="8"/>
      <c r="R1198" s="8"/>
      <c r="S1198" s="42"/>
      <c r="T1198" s="42"/>
      <c r="U1198" s="42"/>
      <c r="V1198" s="42"/>
      <c r="W1198" s="42"/>
      <c r="X1198" s="42"/>
      <c r="Y1198" s="25"/>
    </row>
    <row r="1199" spans="5:25">
      <c r="F1199" s="4"/>
      <c r="H1199" s="25"/>
      <c r="I1199" s="25"/>
      <c r="M1199" s="42"/>
      <c r="N1199" s="9"/>
      <c r="O1199" s="9"/>
      <c r="P1199" s="9"/>
      <c r="Q1199" s="8"/>
      <c r="R1199" s="8"/>
      <c r="S1199" s="42"/>
      <c r="T1199" s="42"/>
      <c r="U1199" s="42"/>
      <c r="V1199" s="42"/>
      <c r="W1199" s="42"/>
      <c r="X1199" s="42"/>
      <c r="Y1199" s="25"/>
    </row>
    <row r="1200" spans="5:25">
      <c r="F1200" s="4"/>
      <c r="H1200" s="25"/>
      <c r="I1200" s="25"/>
      <c r="M1200" s="42"/>
      <c r="N1200" s="9"/>
      <c r="O1200" s="9"/>
      <c r="P1200" s="9"/>
      <c r="Q1200" s="8"/>
      <c r="R1200" s="8"/>
      <c r="S1200" s="42"/>
      <c r="T1200" s="42"/>
      <c r="U1200" s="42"/>
      <c r="V1200" s="42"/>
      <c r="W1200" s="42"/>
      <c r="X1200" s="42"/>
      <c r="Y1200" s="25"/>
    </row>
    <row r="1201" spans="5:25">
      <c r="F1201" s="4"/>
      <c r="H1201" s="25"/>
      <c r="I1201" s="25"/>
      <c r="M1201" s="42"/>
      <c r="N1201" s="9"/>
      <c r="O1201" s="9"/>
      <c r="P1201" s="9"/>
      <c r="Q1201" s="8"/>
      <c r="R1201" s="8"/>
      <c r="S1201" s="42"/>
      <c r="T1201" s="42"/>
      <c r="U1201" s="42"/>
      <c r="V1201" s="42"/>
      <c r="W1201" s="42"/>
      <c r="X1201" s="42"/>
      <c r="Y1201" s="25"/>
    </row>
    <row r="1202" spans="5:25">
      <c r="F1202" s="4"/>
      <c r="H1202" s="25"/>
      <c r="I1202" s="25"/>
      <c r="M1202" s="42"/>
      <c r="N1202" s="9"/>
      <c r="O1202" s="9"/>
      <c r="P1202" s="9"/>
      <c r="Q1202" s="8"/>
      <c r="R1202" s="8"/>
      <c r="S1202" s="42"/>
      <c r="T1202" s="42"/>
      <c r="U1202" s="42"/>
      <c r="V1202" s="42"/>
      <c r="W1202" s="42"/>
      <c r="X1202" s="42"/>
      <c r="Y1202" s="25"/>
    </row>
    <row r="1203" spans="5:25">
      <c r="F1203" s="4"/>
      <c r="H1203" s="25"/>
      <c r="I1203" s="25"/>
      <c r="M1203" s="42"/>
      <c r="N1203" s="9"/>
      <c r="O1203" s="9"/>
      <c r="P1203" s="9"/>
      <c r="Q1203" s="8"/>
      <c r="R1203" s="8"/>
      <c r="S1203" s="42"/>
      <c r="T1203" s="42"/>
      <c r="U1203" s="42"/>
      <c r="V1203" s="42"/>
      <c r="W1203" s="42"/>
      <c r="X1203" s="42"/>
      <c r="Y1203" s="25"/>
    </row>
    <row r="1204" spans="5:25">
      <c r="F1204" s="4"/>
      <c r="H1204" s="25"/>
      <c r="I1204" s="25"/>
      <c r="M1204" s="42"/>
      <c r="N1204" s="9"/>
      <c r="O1204" s="9"/>
      <c r="P1204" s="9"/>
      <c r="Q1204" s="8"/>
      <c r="R1204" s="8"/>
      <c r="S1204" s="42"/>
      <c r="T1204" s="42"/>
      <c r="U1204" s="42"/>
      <c r="V1204" s="42"/>
      <c r="W1204" s="42"/>
      <c r="X1204" s="42"/>
      <c r="Y1204" s="25"/>
    </row>
    <row r="1205" spans="5:25">
      <c r="F1205" s="4"/>
      <c r="H1205" s="25"/>
      <c r="I1205" s="25"/>
      <c r="M1205" s="42"/>
      <c r="N1205" s="9"/>
      <c r="O1205" s="9"/>
      <c r="P1205" s="9"/>
      <c r="Q1205" s="8"/>
      <c r="R1205" s="8"/>
      <c r="S1205" s="42"/>
      <c r="T1205" s="42"/>
      <c r="U1205" s="42"/>
      <c r="V1205" s="42"/>
      <c r="W1205" s="42"/>
      <c r="X1205" s="42"/>
      <c r="Y1205" s="25"/>
    </row>
    <row r="1206" spans="5:25">
      <c r="F1206" s="4"/>
      <c r="H1206" s="25"/>
      <c r="I1206" s="25"/>
      <c r="M1206" s="42"/>
      <c r="N1206" s="9"/>
      <c r="O1206" s="9"/>
      <c r="P1206" s="9"/>
      <c r="Q1206" s="8"/>
      <c r="R1206" s="8"/>
      <c r="S1206" s="42"/>
      <c r="T1206" s="42"/>
      <c r="U1206" s="42"/>
      <c r="V1206" s="42"/>
      <c r="W1206" s="42"/>
      <c r="X1206" s="42"/>
      <c r="Y1206" s="25"/>
    </row>
    <row r="1207" spans="5:25">
      <c r="E1207" s="38"/>
      <c r="F1207" s="4"/>
      <c r="H1207" s="25"/>
      <c r="I1207" s="25"/>
      <c r="M1207" s="42"/>
      <c r="N1207" s="9"/>
      <c r="O1207" s="9"/>
      <c r="P1207" s="9"/>
      <c r="Q1207" s="8"/>
      <c r="R1207" s="8"/>
      <c r="S1207" s="42"/>
      <c r="T1207" s="42"/>
      <c r="U1207" s="42"/>
      <c r="V1207" s="42"/>
      <c r="W1207" s="42"/>
      <c r="X1207" s="42"/>
      <c r="Y1207" s="25"/>
    </row>
    <row r="1208" spans="5:25">
      <c r="F1208" s="4"/>
      <c r="H1208" s="25"/>
      <c r="I1208" s="25"/>
      <c r="M1208" s="42"/>
      <c r="N1208" s="9"/>
      <c r="O1208" s="9"/>
      <c r="P1208" s="9"/>
      <c r="Q1208" s="8"/>
      <c r="R1208" s="8"/>
      <c r="S1208" s="42"/>
      <c r="T1208" s="42"/>
      <c r="U1208" s="42"/>
      <c r="V1208" s="42"/>
      <c r="W1208" s="42"/>
      <c r="X1208" s="42"/>
      <c r="Y1208" s="25"/>
    </row>
    <row r="1209" spans="5:25">
      <c r="F1209" s="4"/>
      <c r="H1209" s="25"/>
      <c r="I1209" s="25"/>
      <c r="M1209" s="42"/>
      <c r="N1209" s="9"/>
      <c r="O1209" s="9"/>
      <c r="P1209" s="9"/>
      <c r="Q1209" s="8"/>
      <c r="R1209" s="8"/>
      <c r="S1209" s="42"/>
      <c r="T1209" s="42"/>
      <c r="U1209" s="42"/>
      <c r="V1209" s="42"/>
      <c r="W1209" s="42"/>
      <c r="X1209" s="42"/>
      <c r="Y1209" s="25"/>
    </row>
    <row r="1210" spans="5:25">
      <c r="F1210" s="4"/>
      <c r="H1210" s="25"/>
      <c r="I1210" s="25"/>
      <c r="M1210" s="42"/>
      <c r="N1210" s="9"/>
      <c r="O1210" s="9"/>
      <c r="P1210" s="9"/>
      <c r="Q1210" s="8"/>
      <c r="R1210" s="8"/>
      <c r="S1210" s="42"/>
      <c r="T1210" s="42"/>
      <c r="U1210" s="42"/>
      <c r="V1210" s="42"/>
      <c r="W1210" s="42"/>
      <c r="X1210" s="42"/>
      <c r="Y1210" s="25"/>
    </row>
    <row r="1211" spans="5:25">
      <c r="F1211" s="4"/>
      <c r="H1211" s="25"/>
      <c r="I1211" s="25"/>
      <c r="M1211" s="42"/>
      <c r="N1211" s="9"/>
      <c r="O1211" s="9"/>
      <c r="P1211" s="9"/>
      <c r="Q1211" s="8"/>
      <c r="R1211" s="8"/>
      <c r="S1211" s="42"/>
      <c r="T1211" s="42"/>
      <c r="U1211" s="42"/>
      <c r="V1211" s="42"/>
      <c r="W1211" s="42"/>
      <c r="X1211" s="42"/>
      <c r="Y1211" s="25"/>
    </row>
    <row r="1212" spans="5:25">
      <c r="F1212" s="4"/>
      <c r="H1212" s="25"/>
      <c r="I1212" s="25"/>
      <c r="M1212" s="42"/>
      <c r="N1212" s="9"/>
      <c r="O1212" s="9"/>
      <c r="P1212" s="9"/>
      <c r="Q1212" s="8"/>
      <c r="R1212" s="8"/>
      <c r="S1212" s="42"/>
      <c r="T1212" s="42"/>
      <c r="U1212" s="42"/>
      <c r="V1212" s="42"/>
      <c r="W1212" s="42"/>
      <c r="X1212" s="42"/>
      <c r="Y1212" s="25"/>
    </row>
    <row r="1213" spans="5:25">
      <c r="E1213" s="38"/>
      <c r="F1213" s="4"/>
      <c r="H1213" s="25"/>
      <c r="I1213" s="25"/>
      <c r="M1213" s="42"/>
      <c r="N1213" s="9"/>
      <c r="O1213" s="9"/>
      <c r="P1213" s="9"/>
      <c r="Q1213" s="8"/>
      <c r="R1213" s="8"/>
      <c r="S1213" s="42"/>
      <c r="T1213" s="42"/>
      <c r="U1213" s="42"/>
      <c r="V1213" s="42"/>
      <c r="W1213" s="42"/>
      <c r="X1213" s="42"/>
      <c r="Y1213" s="25"/>
    </row>
    <row r="1214" spans="5:25">
      <c r="F1214" s="4"/>
      <c r="H1214" s="25"/>
      <c r="I1214" s="25"/>
      <c r="M1214" s="42"/>
      <c r="N1214" s="9"/>
      <c r="O1214" s="9"/>
      <c r="P1214" s="9"/>
      <c r="Q1214" s="8"/>
      <c r="R1214" s="8"/>
      <c r="S1214" s="42"/>
      <c r="T1214" s="42"/>
      <c r="U1214" s="42"/>
      <c r="V1214" s="42"/>
      <c r="W1214" s="42"/>
      <c r="X1214" s="42"/>
      <c r="Y1214" s="25"/>
    </row>
    <row r="1215" spans="5:25">
      <c r="F1215" s="4"/>
      <c r="H1215" s="25"/>
      <c r="I1215" s="25"/>
      <c r="M1215" s="42"/>
      <c r="N1215" s="9"/>
      <c r="O1215" s="9"/>
      <c r="P1215" s="9"/>
      <c r="Q1215" s="8"/>
      <c r="R1215" s="8"/>
      <c r="S1215" s="42"/>
      <c r="T1215" s="42"/>
      <c r="U1215" s="42"/>
      <c r="V1215" s="42"/>
      <c r="W1215" s="42"/>
      <c r="X1215" s="42"/>
      <c r="Y1215" s="25"/>
    </row>
    <row r="1216" spans="5:25">
      <c r="F1216" s="4"/>
      <c r="H1216" s="25"/>
      <c r="I1216" s="25"/>
      <c r="M1216" s="42"/>
      <c r="N1216" s="9"/>
      <c r="O1216" s="9"/>
      <c r="P1216" s="9"/>
      <c r="Q1216" s="8"/>
      <c r="R1216" s="8"/>
      <c r="S1216" s="42"/>
      <c r="T1216" s="42"/>
      <c r="U1216" s="42"/>
      <c r="V1216" s="42"/>
      <c r="W1216" s="42"/>
      <c r="X1216" s="42"/>
      <c r="Y1216" s="25"/>
    </row>
    <row r="1217" spans="6:25">
      <c r="F1217" s="4"/>
      <c r="H1217" s="25"/>
      <c r="I1217" s="25"/>
      <c r="M1217" s="42"/>
      <c r="N1217" s="9"/>
      <c r="O1217" s="9"/>
      <c r="P1217" s="9"/>
      <c r="Q1217" s="8"/>
      <c r="R1217" s="8"/>
      <c r="S1217" s="42"/>
      <c r="T1217" s="42"/>
      <c r="U1217" s="42"/>
      <c r="V1217" s="42"/>
      <c r="W1217" s="42"/>
      <c r="X1217" s="42"/>
      <c r="Y1217" s="25"/>
    </row>
    <row r="1218" spans="6:25">
      <c r="F1218" s="4"/>
      <c r="H1218" s="25"/>
      <c r="I1218" s="25"/>
      <c r="M1218" s="42"/>
      <c r="N1218" s="9"/>
      <c r="O1218" s="9"/>
      <c r="P1218" s="9"/>
      <c r="Q1218" s="8"/>
      <c r="R1218" s="8"/>
      <c r="S1218" s="42"/>
      <c r="T1218" s="42"/>
      <c r="U1218" s="42"/>
      <c r="V1218" s="42"/>
      <c r="W1218" s="42"/>
      <c r="X1218" s="42"/>
      <c r="Y1218" s="25"/>
    </row>
    <row r="1219" spans="6:25">
      <c r="F1219" s="4"/>
      <c r="H1219" s="25"/>
      <c r="I1219" s="25"/>
      <c r="M1219" s="42"/>
      <c r="N1219" s="9"/>
      <c r="O1219" s="9"/>
      <c r="P1219" s="9"/>
      <c r="Q1219" s="8"/>
      <c r="R1219" s="8"/>
      <c r="S1219" s="42"/>
      <c r="T1219" s="42"/>
      <c r="U1219" s="42"/>
      <c r="V1219" s="42"/>
      <c r="W1219" s="42"/>
      <c r="X1219" s="42"/>
      <c r="Y1219" s="25"/>
    </row>
    <row r="1220" spans="6:25">
      <c r="F1220" s="4"/>
      <c r="H1220" s="25"/>
      <c r="I1220" s="25"/>
      <c r="M1220" s="42"/>
      <c r="N1220" s="9"/>
      <c r="O1220" s="9"/>
      <c r="P1220" s="9"/>
      <c r="Q1220" s="8"/>
      <c r="R1220" s="8"/>
      <c r="S1220" s="42"/>
      <c r="T1220" s="42"/>
      <c r="U1220" s="42"/>
      <c r="V1220" s="42"/>
      <c r="W1220" s="42"/>
      <c r="X1220" s="42"/>
      <c r="Y1220" s="25"/>
    </row>
    <row r="1221" spans="6:25">
      <c r="F1221" s="4"/>
      <c r="H1221" s="25"/>
      <c r="I1221" s="25"/>
      <c r="M1221" s="42"/>
      <c r="N1221" s="9"/>
      <c r="O1221" s="9"/>
      <c r="P1221" s="9"/>
      <c r="Q1221" s="8"/>
      <c r="R1221" s="8"/>
      <c r="S1221" s="42"/>
      <c r="T1221" s="42"/>
      <c r="U1221" s="42"/>
      <c r="V1221" s="42"/>
      <c r="W1221" s="42"/>
      <c r="X1221" s="42"/>
      <c r="Y1221" s="25"/>
    </row>
    <row r="1222" spans="6:25">
      <c r="F1222" s="4"/>
      <c r="H1222" s="25"/>
      <c r="I1222" s="25"/>
      <c r="M1222" s="42"/>
      <c r="N1222" s="9"/>
      <c r="O1222" s="9"/>
      <c r="P1222" s="9"/>
      <c r="Q1222" s="8"/>
      <c r="R1222" s="8"/>
      <c r="S1222" s="42"/>
      <c r="T1222" s="42"/>
      <c r="U1222" s="42"/>
      <c r="V1222" s="42"/>
      <c r="W1222" s="42"/>
      <c r="X1222" s="42"/>
      <c r="Y1222" s="25"/>
    </row>
    <row r="1223" spans="6:25">
      <c r="F1223" s="4"/>
      <c r="H1223" s="25"/>
      <c r="I1223" s="25"/>
      <c r="M1223" s="42"/>
      <c r="N1223" s="9"/>
      <c r="O1223" s="9"/>
      <c r="P1223" s="9"/>
      <c r="Q1223" s="8"/>
      <c r="R1223" s="8"/>
      <c r="S1223" s="42"/>
      <c r="T1223" s="42"/>
      <c r="U1223" s="42"/>
      <c r="V1223" s="42"/>
      <c r="W1223" s="42"/>
      <c r="X1223" s="42"/>
      <c r="Y1223" s="25"/>
    </row>
    <row r="1224" spans="6:25">
      <c r="F1224" s="4"/>
      <c r="H1224" s="25"/>
      <c r="I1224" s="25"/>
      <c r="M1224" s="42"/>
      <c r="N1224" s="9"/>
      <c r="O1224" s="9"/>
      <c r="P1224" s="9"/>
      <c r="Q1224" s="8"/>
      <c r="R1224" s="8"/>
      <c r="S1224" s="42"/>
      <c r="T1224" s="42"/>
      <c r="U1224" s="42"/>
      <c r="V1224" s="42"/>
      <c r="W1224" s="42"/>
      <c r="X1224" s="42"/>
      <c r="Y1224" s="25"/>
    </row>
    <row r="1225" spans="6:25">
      <c r="F1225" s="4"/>
      <c r="H1225" s="25"/>
      <c r="I1225" s="25"/>
      <c r="M1225" s="42"/>
      <c r="N1225" s="9"/>
      <c r="O1225" s="9"/>
      <c r="P1225" s="9"/>
      <c r="Q1225" s="8"/>
      <c r="R1225" s="8"/>
      <c r="S1225" s="42"/>
      <c r="T1225" s="42"/>
      <c r="U1225" s="42"/>
      <c r="V1225" s="42"/>
      <c r="W1225" s="42"/>
      <c r="X1225" s="42"/>
      <c r="Y1225" s="25"/>
    </row>
    <row r="1226" spans="6:25">
      <c r="F1226" s="4"/>
      <c r="H1226" s="25"/>
      <c r="I1226" s="25"/>
      <c r="M1226" s="42"/>
      <c r="N1226" s="9"/>
      <c r="O1226" s="9"/>
      <c r="P1226" s="9"/>
      <c r="Q1226" s="8"/>
      <c r="R1226" s="8"/>
      <c r="S1226" s="42"/>
      <c r="T1226" s="42"/>
      <c r="U1226" s="42"/>
      <c r="V1226" s="42"/>
      <c r="W1226" s="42"/>
      <c r="X1226" s="42"/>
      <c r="Y1226" s="25"/>
    </row>
    <row r="1227" spans="6:25">
      <c r="F1227" s="4"/>
      <c r="H1227" s="25"/>
      <c r="I1227" s="25"/>
      <c r="M1227" s="42"/>
      <c r="N1227" s="9"/>
      <c r="O1227" s="9"/>
      <c r="P1227" s="9"/>
      <c r="Q1227" s="8"/>
      <c r="R1227" s="8"/>
      <c r="S1227" s="42"/>
      <c r="T1227" s="42"/>
      <c r="U1227" s="42"/>
      <c r="V1227" s="42"/>
      <c r="W1227" s="42"/>
      <c r="X1227" s="42"/>
      <c r="Y1227" s="25"/>
    </row>
    <row r="1228" spans="6:25">
      <c r="F1228" s="4"/>
      <c r="H1228" s="25"/>
      <c r="I1228" s="25"/>
      <c r="M1228" s="42"/>
      <c r="N1228" s="9"/>
      <c r="O1228" s="9"/>
      <c r="P1228" s="9"/>
      <c r="Q1228" s="8"/>
      <c r="R1228" s="8"/>
      <c r="S1228" s="42"/>
      <c r="T1228" s="42"/>
      <c r="U1228" s="42"/>
      <c r="V1228" s="42"/>
      <c r="W1228" s="42"/>
      <c r="X1228" s="42"/>
      <c r="Y1228" s="25"/>
    </row>
    <row r="1229" spans="6:25">
      <c r="F1229" s="4"/>
      <c r="H1229" s="25"/>
      <c r="I1229" s="25"/>
      <c r="M1229" s="42"/>
      <c r="N1229" s="9"/>
      <c r="O1229" s="9"/>
      <c r="P1229" s="9"/>
      <c r="Q1229" s="8"/>
      <c r="R1229" s="8"/>
      <c r="S1229" s="42"/>
      <c r="T1229" s="42"/>
      <c r="U1229" s="42"/>
      <c r="V1229" s="42"/>
      <c r="W1229" s="42"/>
      <c r="X1229" s="42"/>
      <c r="Y1229" s="25"/>
    </row>
    <row r="1230" spans="6:25">
      <c r="F1230" s="4"/>
      <c r="H1230" s="25"/>
      <c r="I1230" s="25"/>
      <c r="M1230" s="42"/>
      <c r="N1230" s="9"/>
      <c r="O1230" s="9"/>
      <c r="P1230" s="9"/>
      <c r="Q1230" s="8"/>
      <c r="R1230" s="8"/>
      <c r="S1230" s="42"/>
      <c r="T1230" s="42"/>
      <c r="U1230" s="42"/>
      <c r="V1230" s="42"/>
      <c r="W1230" s="42"/>
      <c r="X1230" s="42"/>
      <c r="Y1230" s="25"/>
    </row>
    <row r="1231" spans="6:25">
      <c r="F1231" s="4"/>
      <c r="H1231" s="25"/>
      <c r="I1231" s="25"/>
      <c r="M1231" s="42"/>
      <c r="N1231" s="9"/>
      <c r="O1231" s="9"/>
      <c r="P1231" s="9"/>
      <c r="Q1231" s="8"/>
      <c r="R1231" s="8"/>
      <c r="S1231" s="42"/>
      <c r="T1231" s="42"/>
      <c r="U1231" s="42"/>
      <c r="V1231" s="42"/>
      <c r="W1231" s="42"/>
      <c r="X1231" s="42"/>
      <c r="Y1231" s="25"/>
    </row>
    <row r="1232" spans="6:25">
      <c r="F1232" s="4"/>
      <c r="H1232" s="25"/>
      <c r="I1232" s="25"/>
      <c r="M1232" s="42"/>
      <c r="N1232" s="9"/>
      <c r="O1232" s="9"/>
      <c r="P1232" s="9"/>
      <c r="Q1232" s="8"/>
      <c r="R1232" s="8"/>
      <c r="S1232" s="42"/>
      <c r="T1232" s="42"/>
      <c r="U1232" s="42"/>
      <c r="V1232" s="42"/>
      <c r="W1232" s="42"/>
      <c r="X1232" s="42"/>
      <c r="Y1232" s="25"/>
    </row>
    <row r="1233" spans="5:25">
      <c r="F1233" s="4"/>
      <c r="H1233" s="25"/>
      <c r="I1233" s="25"/>
      <c r="M1233" s="42"/>
      <c r="N1233" s="9"/>
      <c r="O1233" s="9"/>
      <c r="P1233" s="9"/>
      <c r="Q1233" s="8"/>
      <c r="R1233" s="8"/>
      <c r="S1233" s="42"/>
      <c r="T1233" s="42"/>
      <c r="U1233" s="42"/>
      <c r="V1233" s="42"/>
      <c r="W1233" s="42"/>
      <c r="X1233" s="42"/>
      <c r="Y1233" s="25"/>
    </row>
    <row r="1234" spans="5:25">
      <c r="F1234" s="4"/>
      <c r="H1234" s="25"/>
      <c r="I1234" s="25"/>
      <c r="M1234" s="42"/>
      <c r="N1234" s="9"/>
      <c r="O1234" s="9"/>
      <c r="P1234" s="9"/>
      <c r="Q1234" s="8"/>
      <c r="R1234" s="8"/>
      <c r="S1234" s="42"/>
      <c r="T1234" s="42"/>
      <c r="U1234" s="42"/>
      <c r="V1234" s="42"/>
      <c r="W1234" s="42"/>
      <c r="X1234" s="42"/>
      <c r="Y1234" s="25"/>
    </row>
    <row r="1235" spans="5:25">
      <c r="F1235" s="4"/>
      <c r="H1235" s="25"/>
      <c r="I1235" s="25"/>
      <c r="M1235" s="42"/>
      <c r="N1235" s="9"/>
      <c r="O1235" s="9"/>
      <c r="P1235" s="9"/>
      <c r="Q1235" s="8"/>
      <c r="R1235" s="8"/>
      <c r="S1235" s="42"/>
      <c r="T1235" s="42"/>
      <c r="U1235" s="42"/>
      <c r="V1235" s="42"/>
      <c r="W1235" s="42"/>
      <c r="X1235" s="42"/>
      <c r="Y1235" s="25"/>
    </row>
    <row r="1236" spans="5:25">
      <c r="F1236" s="4"/>
      <c r="H1236" s="25"/>
      <c r="I1236" s="25"/>
      <c r="M1236" s="42"/>
      <c r="N1236" s="9"/>
      <c r="O1236" s="9"/>
      <c r="P1236" s="9"/>
      <c r="Q1236" s="8"/>
      <c r="R1236" s="8"/>
      <c r="S1236" s="42"/>
      <c r="T1236" s="42"/>
      <c r="U1236" s="42"/>
      <c r="V1236" s="42"/>
      <c r="W1236" s="42"/>
      <c r="X1236" s="42"/>
      <c r="Y1236" s="25"/>
    </row>
    <row r="1237" spans="5:25">
      <c r="F1237" s="4"/>
      <c r="H1237" s="25"/>
      <c r="I1237" s="25"/>
      <c r="M1237" s="42"/>
      <c r="N1237" s="9"/>
      <c r="O1237" s="9"/>
      <c r="P1237" s="9"/>
      <c r="Q1237" s="8"/>
      <c r="R1237" s="8"/>
      <c r="S1237" s="42"/>
      <c r="T1237" s="42"/>
      <c r="U1237" s="42"/>
      <c r="V1237" s="42"/>
      <c r="W1237" s="42"/>
      <c r="X1237" s="42"/>
      <c r="Y1237" s="25"/>
    </row>
    <row r="1238" spans="5:25">
      <c r="F1238" s="4"/>
      <c r="H1238" s="25"/>
      <c r="I1238" s="25"/>
      <c r="M1238" s="42"/>
      <c r="N1238" s="9"/>
      <c r="O1238" s="9"/>
      <c r="P1238" s="9"/>
      <c r="Q1238" s="8"/>
      <c r="R1238" s="8"/>
      <c r="S1238" s="42"/>
      <c r="T1238" s="42"/>
      <c r="U1238" s="42"/>
      <c r="V1238" s="42"/>
      <c r="W1238" s="42"/>
      <c r="X1238" s="42"/>
      <c r="Y1238" s="25"/>
    </row>
    <row r="1239" spans="5:25">
      <c r="F1239" s="4"/>
      <c r="H1239" s="25"/>
      <c r="I1239" s="25"/>
      <c r="M1239" s="42"/>
      <c r="N1239" s="9"/>
      <c r="O1239" s="9"/>
      <c r="P1239" s="9"/>
      <c r="Q1239" s="8"/>
      <c r="R1239" s="8"/>
      <c r="S1239" s="42"/>
      <c r="T1239" s="42"/>
      <c r="U1239" s="42"/>
      <c r="V1239" s="42"/>
      <c r="W1239" s="42"/>
      <c r="X1239" s="42"/>
      <c r="Y1239" s="25"/>
    </row>
    <row r="1240" spans="5:25">
      <c r="F1240" s="4"/>
      <c r="H1240" s="25"/>
      <c r="I1240" s="25"/>
      <c r="M1240" s="42"/>
      <c r="N1240" s="9"/>
      <c r="O1240" s="9"/>
      <c r="P1240" s="9"/>
      <c r="Q1240" s="8"/>
      <c r="R1240" s="8"/>
      <c r="S1240" s="42"/>
      <c r="T1240" s="42"/>
      <c r="U1240" s="42"/>
      <c r="V1240" s="42"/>
      <c r="W1240" s="42"/>
      <c r="X1240" s="42"/>
      <c r="Y1240" s="25"/>
    </row>
    <row r="1241" spans="5:25">
      <c r="F1241" s="4"/>
      <c r="H1241" s="25"/>
      <c r="I1241" s="25"/>
      <c r="M1241" s="42"/>
      <c r="N1241" s="9"/>
      <c r="O1241" s="9"/>
      <c r="P1241" s="9"/>
      <c r="Q1241" s="8"/>
      <c r="R1241" s="8"/>
      <c r="S1241" s="42"/>
      <c r="T1241" s="42"/>
      <c r="U1241" s="42"/>
      <c r="V1241" s="42"/>
      <c r="W1241" s="42"/>
      <c r="X1241" s="42"/>
      <c r="Y1241" s="25"/>
    </row>
    <row r="1242" spans="5:25">
      <c r="F1242" s="4"/>
      <c r="H1242" s="25"/>
      <c r="I1242" s="25"/>
      <c r="M1242" s="42"/>
      <c r="N1242" s="9"/>
      <c r="O1242" s="9"/>
      <c r="P1242" s="9"/>
      <c r="Q1242" s="8"/>
      <c r="R1242" s="8"/>
      <c r="S1242" s="42"/>
      <c r="T1242" s="42"/>
      <c r="U1242" s="42"/>
      <c r="V1242" s="42"/>
      <c r="W1242" s="42"/>
      <c r="X1242" s="42"/>
      <c r="Y1242" s="25"/>
    </row>
    <row r="1243" spans="5:25">
      <c r="F1243" s="4"/>
      <c r="H1243" s="25"/>
      <c r="I1243" s="25"/>
      <c r="M1243" s="42"/>
      <c r="N1243" s="9"/>
      <c r="O1243" s="9"/>
      <c r="P1243" s="9"/>
      <c r="Q1243" s="8"/>
      <c r="R1243" s="8"/>
      <c r="S1243" s="42"/>
      <c r="T1243" s="42"/>
      <c r="U1243" s="42"/>
      <c r="V1243" s="42"/>
      <c r="W1243" s="42"/>
      <c r="X1243" s="42"/>
      <c r="Y1243" s="25"/>
    </row>
    <row r="1244" spans="5:25">
      <c r="F1244" s="4"/>
      <c r="H1244" s="25"/>
      <c r="I1244" s="25"/>
      <c r="M1244" s="42"/>
      <c r="N1244" s="9"/>
      <c r="O1244" s="9"/>
      <c r="P1244" s="9"/>
      <c r="Q1244" s="8"/>
      <c r="R1244" s="8"/>
      <c r="S1244" s="42"/>
      <c r="T1244" s="42"/>
      <c r="U1244" s="42"/>
      <c r="V1244" s="42"/>
      <c r="W1244" s="42"/>
      <c r="X1244" s="42"/>
      <c r="Y1244" s="25"/>
    </row>
    <row r="1245" spans="5:25">
      <c r="F1245" s="4"/>
      <c r="H1245" s="25"/>
      <c r="I1245" s="25"/>
      <c r="M1245" s="42"/>
      <c r="N1245" s="9"/>
      <c r="O1245" s="9"/>
      <c r="P1245" s="9"/>
      <c r="Q1245" s="8"/>
      <c r="R1245" s="8"/>
      <c r="S1245" s="42"/>
      <c r="T1245" s="42"/>
      <c r="U1245" s="42"/>
      <c r="V1245" s="42"/>
      <c r="W1245" s="42"/>
      <c r="X1245" s="42"/>
      <c r="Y1245" s="25"/>
    </row>
    <row r="1246" spans="5:25">
      <c r="E1246" s="38"/>
      <c r="F1246" s="4"/>
      <c r="H1246" s="25"/>
      <c r="I1246" s="25"/>
      <c r="M1246" s="42"/>
      <c r="N1246" s="9"/>
      <c r="O1246" s="9"/>
      <c r="P1246" s="9"/>
      <c r="Q1246" s="8"/>
      <c r="R1246" s="8"/>
      <c r="S1246" s="42"/>
      <c r="T1246" s="42"/>
      <c r="U1246" s="42"/>
      <c r="V1246" s="42"/>
      <c r="W1246" s="42"/>
      <c r="X1246" s="42"/>
      <c r="Y1246" s="25"/>
    </row>
    <row r="1247" spans="5:25">
      <c r="F1247" s="4"/>
      <c r="H1247" s="25"/>
      <c r="I1247" s="25"/>
      <c r="M1247" s="42"/>
      <c r="N1247" s="9"/>
      <c r="O1247" s="9"/>
      <c r="P1247" s="9"/>
      <c r="Q1247" s="8"/>
      <c r="R1247" s="8"/>
      <c r="S1247" s="42"/>
      <c r="T1247" s="42"/>
      <c r="U1247" s="42"/>
      <c r="V1247" s="42"/>
      <c r="W1247" s="42"/>
      <c r="X1247" s="42"/>
      <c r="Y1247" s="25"/>
    </row>
    <row r="1248" spans="5:25">
      <c r="F1248" s="4"/>
      <c r="H1248" s="25"/>
      <c r="I1248" s="25"/>
      <c r="M1248" s="42"/>
      <c r="N1248" s="9"/>
      <c r="O1248" s="9"/>
      <c r="P1248" s="9"/>
      <c r="Q1248" s="8"/>
      <c r="R1248" s="8"/>
      <c r="S1248" s="42"/>
      <c r="T1248" s="42"/>
      <c r="U1248" s="42"/>
      <c r="V1248" s="42"/>
      <c r="W1248" s="42"/>
      <c r="X1248" s="42"/>
      <c r="Y1248" s="25"/>
    </row>
    <row r="1249" spans="5:25">
      <c r="F1249" s="4"/>
      <c r="H1249" s="25"/>
      <c r="I1249" s="25"/>
      <c r="M1249" s="42"/>
      <c r="N1249" s="9"/>
      <c r="O1249" s="9"/>
      <c r="P1249" s="9"/>
      <c r="Q1249" s="8"/>
      <c r="R1249" s="8"/>
      <c r="S1249" s="42"/>
      <c r="T1249" s="42"/>
      <c r="U1249" s="42"/>
      <c r="V1249" s="42"/>
      <c r="W1249" s="42"/>
      <c r="X1249" s="42"/>
      <c r="Y1249" s="25"/>
    </row>
    <row r="1250" spans="5:25">
      <c r="F1250" s="4"/>
      <c r="H1250" s="25"/>
      <c r="I1250" s="25"/>
      <c r="M1250" s="42"/>
      <c r="N1250" s="9"/>
      <c r="O1250" s="9"/>
      <c r="P1250" s="9"/>
      <c r="Q1250" s="8"/>
      <c r="R1250" s="8"/>
      <c r="S1250" s="42"/>
      <c r="T1250" s="42"/>
      <c r="U1250" s="42"/>
      <c r="V1250" s="42"/>
      <c r="W1250" s="42"/>
      <c r="X1250" s="42"/>
      <c r="Y1250" s="25"/>
    </row>
    <row r="1251" spans="5:25">
      <c r="F1251" s="4"/>
      <c r="H1251" s="25"/>
      <c r="I1251" s="25"/>
      <c r="M1251" s="42"/>
      <c r="N1251" s="9"/>
      <c r="O1251" s="9"/>
      <c r="P1251" s="9"/>
      <c r="Q1251" s="8"/>
      <c r="R1251" s="8"/>
      <c r="S1251" s="42"/>
      <c r="T1251" s="42"/>
      <c r="U1251" s="42"/>
      <c r="V1251" s="42"/>
      <c r="W1251" s="42"/>
      <c r="X1251" s="42"/>
      <c r="Y1251" s="25"/>
    </row>
    <row r="1252" spans="5:25">
      <c r="E1252" s="38"/>
      <c r="F1252" s="4"/>
      <c r="H1252" s="25"/>
      <c r="I1252" s="25"/>
      <c r="M1252" s="42"/>
      <c r="N1252" s="9"/>
      <c r="O1252" s="9"/>
      <c r="P1252" s="9"/>
      <c r="Q1252" s="8"/>
      <c r="R1252" s="8"/>
      <c r="S1252" s="42"/>
      <c r="T1252" s="42"/>
      <c r="U1252" s="42"/>
      <c r="V1252" s="42"/>
      <c r="W1252" s="42"/>
      <c r="X1252" s="42"/>
      <c r="Y1252" s="25"/>
    </row>
    <row r="1253" spans="5:25">
      <c r="E1253" s="38"/>
      <c r="F1253" s="4"/>
      <c r="H1253" s="25"/>
      <c r="I1253" s="25"/>
      <c r="M1253" s="42"/>
      <c r="N1253" s="9"/>
      <c r="O1253" s="9"/>
      <c r="P1253" s="9"/>
      <c r="Q1253" s="8"/>
      <c r="R1253" s="8"/>
      <c r="S1253" s="42"/>
      <c r="T1253" s="42"/>
      <c r="U1253" s="42"/>
      <c r="V1253" s="42"/>
      <c r="W1253" s="42"/>
      <c r="X1253" s="42"/>
      <c r="Y1253" s="25"/>
    </row>
    <row r="1254" spans="5:25">
      <c r="F1254" s="4"/>
      <c r="H1254" s="25"/>
      <c r="I1254" s="25"/>
      <c r="M1254" s="42"/>
      <c r="N1254" s="9"/>
      <c r="O1254" s="9"/>
      <c r="P1254" s="9"/>
      <c r="Q1254" s="8"/>
      <c r="R1254" s="8"/>
      <c r="S1254" s="42"/>
      <c r="T1254" s="42"/>
      <c r="U1254" s="42"/>
      <c r="V1254" s="42"/>
      <c r="W1254" s="42"/>
      <c r="X1254" s="42"/>
      <c r="Y1254" s="25"/>
    </row>
    <row r="1255" spans="5:25">
      <c r="F1255" s="4"/>
      <c r="H1255" s="25"/>
      <c r="I1255" s="25"/>
      <c r="M1255" s="42"/>
      <c r="N1255" s="9"/>
      <c r="O1255" s="9"/>
      <c r="P1255" s="9"/>
      <c r="Q1255" s="8"/>
      <c r="R1255" s="8"/>
      <c r="S1255" s="42"/>
      <c r="T1255" s="42"/>
      <c r="U1255" s="42"/>
      <c r="V1255" s="42"/>
      <c r="W1255" s="42"/>
      <c r="X1255" s="42"/>
      <c r="Y1255" s="25"/>
    </row>
    <row r="1256" spans="5:25">
      <c r="F1256" s="4"/>
      <c r="H1256" s="25"/>
      <c r="I1256" s="25"/>
      <c r="M1256" s="42"/>
      <c r="N1256" s="9"/>
      <c r="O1256" s="9"/>
      <c r="P1256" s="9"/>
      <c r="Q1256" s="8"/>
      <c r="R1256" s="8"/>
      <c r="S1256" s="42"/>
      <c r="T1256" s="42"/>
      <c r="U1256" s="42"/>
      <c r="V1256" s="42"/>
      <c r="W1256" s="42"/>
      <c r="X1256" s="42"/>
      <c r="Y1256" s="25"/>
    </row>
    <row r="1257" spans="5:25">
      <c r="F1257" s="4"/>
      <c r="H1257" s="25"/>
      <c r="I1257" s="25"/>
      <c r="M1257" s="42"/>
      <c r="N1257" s="9"/>
      <c r="O1257" s="9"/>
      <c r="P1257" s="9"/>
      <c r="Q1257" s="8"/>
      <c r="R1257" s="8"/>
      <c r="S1257" s="42"/>
      <c r="T1257" s="42"/>
      <c r="U1257" s="42"/>
      <c r="V1257" s="42"/>
      <c r="W1257" s="42"/>
      <c r="X1257" s="42"/>
      <c r="Y1257" s="25"/>
    </row>
    <row r="1258" spans="5:25">
      <c r="F1258" s="4"/>
      <c r="H1258" s="25"/>
      <c r="I1258" s="25"/>
      <c r="M1258" s="42"/>
      <c r="N1258" s="9"/>
      <c r="O1258" s="9"/>
      <c r="P1258" s="9"/>
      <c r="Q1258" s="8"/>
      <c r="R1258" s="8"/>
      <c r="S1258" s="42"/>
      <c r="T1258" s="42"/>
      <c r="U1258" s="42"/>
      <c r="V1258" s="42"/>
      <c r="W1258" s="42"/>
      <c r="X1258" s="42"/>
      <c r="Y1258" s="25"/>
    </row>
    <row r="1259" spans="5:25">
      <c r="F1259" s="4"/>
      <c r="H1259" s="25"/>
      <c r="I1259" s="25"/>
      <c r="M1259" s="42"/>
      <c r="N1259" s="9"/>
      <c r="O1259" s="9"/>
      <c r="P1259" s="9"/>
      <c r="Q1259" s="8"/>
      <c r="R1259" s="8"/>
      <c r="S1259" s="42"/>
      <c r="T1259" s="42"/>
      <c r="U1259" s="42"/>
      <c r="V1259" s="42"/>
      <c r="W1259" s="42"/>
      <c r="X1259" s="42"/>
      <c r="Y1259" s="25"/>
    </row>
    <row r="1260" spans="5:25">
      <c r="F1260" s="4"/>
      <c r="H1260" s="25"/>
      <c r="I1260" s="25"/>
      <c r="M1260" s="42"/>
      <c r="N1260" s="9"/>
      <c r="O1260" s="9"/>
      <c r="P1260" s="9"/>
      <c r="Q1260" s="8"/>
      <c r="R1260" s="8"/>
      <c r="S1260" s="42"/>
      <c r="T1260" s="42"/>
      <c r="U1260" s="42"/>
      <c r="V1260" s="42"/>
      <c r="W1260" s="42"/>
      <c r="X1260" s="42"/>
      <c r="Y1260" s="25"/>
    </row>
    <row r="1261" spans="5:25">
      <c r="F1261" s="4"/>
      <c r="H1261" s="25"/>
      <c r="I1261" s="25"/>
      <c r="M1261" s="42"/>
      <c r="N1261" s="9"/>
      <c r="O1261" s="9"/>
      <c r="P1261" s="9"/>
      <c r="Q1261" s="8"/>
      <c r="R1261" s="8"/>
      <c r="S1261" s="42"/>
      <c r="T1261" s="42"/>
      <c r="U1261" s="42"/>
      <c r="V1261" s="42"/>
      <c r="W1261" s="42"/>
      <c r="X1261" s="42"/>
      <c r="Y1261" s="25"/>
    </row>
    <row r="1262" spans="5:25">
      <c r="F1262" s="4"/>
      <c r="H1262" s="25"/>
      <c r="I1262" s="25"/>
      <c r="M1262" s="42"/>
      <c r="N1262" s="9"/>
      <c r="O1262" s="9"/>
      <c r="P1262" s="9"/>
      <c r="Q1262" s="8"/>
      <c r="R1262" s="8"/>
      <c r="S1262" s="42"/>
      <c r="T1262" s="42"/>
      <c r="U1262" s="42"/>
      <c r="V1262" s="42"/>
      <c r="W1262" s="42"/>
      <c r="X1262" s="42"/>
      <c r="Y1262" s="25"/>
    </row>
    <row r="1263" spans="5:25">
      <c r="F1263" s="4"/>
      <c r="H1263" s="25"/>
      <c r="I1263" s="25"/>
      <c r="M1263" s="42"/>
      <c r="N1263" s="9"/>
      <c r="O1263" s="9"/>
      <c r="P1263" s="9"/>
      <c r="Q1263" s="8"/>
      <c r="R1263" s="8"/>
      <c r="S1263" s="42"/>
      <c r="T1263" s="42"/>
      <c r="U1263" s="42"/>
      <c r="V1263" s="42"/>
      <c r="W1263" s="42"/>
      <c r="X1263" s="42"/>
      <c r="Y1263" s="25"/>
    </row>
    <row r="1264" spans="5:25">
      <c r="F1264" s="4"/>
      <c r="H1264" s="25"/>
      <c r="I1264" s="25"/>
      <c r="M1264" s="42"/>
      <c r="N1264" s="9"/>
      <c r="O1264" s="9"/>
      <c r="P1264" s="9"/>
      <c r="Q1264" s="8"/>
      <c r="R1264" s="8"/>
      <c r="S1264" s="42"/>
      <c r="T1264" s="42"/>
      <c r="U1264" s="42"/>
      <c r="V1264" s="42"/>
      <c r="W1264" s="42"/>
      <c r="X1264" s="42"/>
      <c r="Y1264" s="25"/>
    </row>
    <row r="1265" spans="5:25">
      <c r="F1265" s="4"/>
      <c r="H1265" s="25"/>
      <c r="I1265" s="25"/>
      <c r="M1265" s="42"/>
      <c r="N1265" s="9"/>
      <c r="O1265" s="9"/>
      <c r="P1265" s="9"/>
      <c r="Q1265" s="8"/>
      <c r="R1265" s="8"/>
      <c r="S1265" s="42"/>
      <c r="T1265" s="42"/>
      <c r="U1265" s="42"/>
      <c r="V1265" s="42"/>
      <c r="W1265" s="42"/>
      <c r="X1265" s="42"/>
      <c r="Y1265" s="25"/>
    </row>
    <row r="1266" spans="5:25">
      <c r="F1266" s="4"/>
      <c r="H1266" s="25"/>
      <c r="I1266" s="25"/>
      <c r="M1266" s="42"/>
      <c r="N1266" s="9"/>
      <c r="O1266" s="9"/>
      <c r="P1266" s="9"/>
      <c r="Q1266" s="8"/>
      <c r="R1266" s="8"/>
      <c r="S1266" s="42"/>
      <c r="T1266" s="42"/>
      <c r="U1266" s="42"/>
      <c r="V1266" s="42"/>
      <c r="W1266" s="42"/>
      <c r="X1266" s="42"/>
      <c r="Y1266" s="25"/>
    </row>
    <row r="1267" spans="5:25">
      <c r="F1267" s="4"/>
      <c r="H1267" s="25"/>
      <c r="I1267" s="25"/>
      <c r="M1267" s="42"/>
      <c r="N1267" s="9"/>
      <c r="O1267" s="9"/>
      <c r="P1267" s="9"/>
      <c r="Q1267" s="8"/>
      <c r="R1267" s="8"/>
      <c r="S1267" s="42"/>
      <c r="T1267" s="42"/>
      <c r="U1267" s="42"/>
      <c r="V1267" s="42"/>
      <c r="W1267" s="42"/>
      <c r="X1267" s="42"/>
      <c r="Y1267" s="25"/>
    </row>
    <row r="1268" spans="5:25">
      <c r="F1268" s="4"/>
      <c r="H1268" s="25"/>
      <c r="I1268" s="25"/>
      <c r="M1268" s="42"/>
      <c r="N1268" s="9"/>
      <c r="O1268" s="9"/>
      <c r="P1268" s="9"/>
      <c r="Q1268" s="8"/>
      <c r="R1268" s="8"/>
      <c r="S1268" s="42"/>
      <c r="T1268" s="42"/>
      <c r="U1268" s="42"/>
      <c r="V1268" s="42"/>
      <c r="W1268" s="42"/>
      <c r="X1268" s="42"/>
      <c r="Y1268" s="25"/>
    </row>
    <row r="1269" spans="5:25">
      <c r="E1269" s="38"/>
      <c r="F1269" s="4"/>
      <c r="H1269" s="25"/>
      <c r="I1269" s="25"/>
      <c r="M1269" s="42"/>
      <c r="N1269" s="9"/>
      <c r="O1269" s="9"/>
      <c r="P1269" s="9"/>
      <c r="Q1269" s="8"/>
      <c r="R1269" s="8"/>
      <c r="S1269" s="42"/>
      <c r="T1269" s="42"/>
      <c r="U1269" s="42"/>
      <c r="V1269" s="42"/>
      <c r="W1269" s="42"/>
      <c r="X1269" s="42"/>
      <c r="Y1269" s="25"/>
    </row>
    <row r="1270" spans="5:25">
      <c r="F1270" s="4"/>
      <c r="H1270" s="25"/>
      <c r="I1270" s="25"/>
      <c r="M1270" s="42"/>
      <c r="N1270" s="9"/>
      <c r="O1270" s="9"/>
      <c r="P1270" s="9"/>
      <c r="Q1270" s="8"/>
      <c r="R1270" s="8"/>
      <c r="S1270" s="42"/>
      <c r="T1270" s="42"/>
      <c r="U1270" s="42"/>
      <c r="V1270" s="42"/>
      <c r="W1270" s="42"/>
      <c r="X1270" s="42"/>
      <c r="Y1270" s="25"/>
    </row>
    <row r="1271" spans="5:25">
      <c r="F1271" s="4"/>
      <c r="H1271" s="25"/>
      <c r="I1271" s="25"/>
      <c r="M1271" s="42"/>
      <c r="N1271" s="9"/>
      <c r="O1271" s="9"/>
      <c r="P1271" s="9"/>
      <c r="Q1271" s="8"/>
      <c r="R1271" s="8"/>
      <c r="S1271" s="42"/>
      <c r="T1271" s="42"/>
      <c r="U1271" s="42"/>
      <c r="V1271" s="42"/>
      <c r="W1271" s="42"/>
      <c r="X1271" s="42"/>
      <c r="Y1271" s="25"/>
    </row>
    <row r="1272" spans="5:25">
      <c r="F1272" s="4"/>
      <c r="H1272" s="25"/>
      <c r="I1272" s="25"/>
      <c r="M1272" s="42"/>
      <c r="N1272" s="9"/>
      <c r="O1272" s="9"/>
      <c r="P1272" s="9"/>
      <c r="Q1272" s="8"/>
      <c r="R1272" s="8"/>
      <c r="S1272" s="42"/>
      <c r="T1272" s="42"/>
      <c r="U1272" s="42"/>
      <c r="V1272" s="42"/>
      <c r="W1272" s="42"/>
      <c r="X1272" s="42"/>
      <c r="Y1272" s="25"/>
    </row>
    <row r="1273" spans="5:25">
      <c r="F1273" s="4"/>
      <c r="H1273" s="25"/>
      <c r="I1273" s="25"/>
      <c r="M1273" s="42"/>
      <c r="N1273" s="9"/>
      <c r="O1273" s="9"/>
      <c r="P1273" s="9"/>
      <c r="Q1273" s="8"/>
      <c r="R1273" s="8"/>
      <c r="S1273" s="42"/>
      <c r="T1273" s="42"/>
      <c r="U1273" s="42"/>
      <c r="V1273" s="42"/>
      <c r="W1273" s="42"/>
      <c r="X1273" s="42"/>
      <c r="Y1273" s="25"/>
    </row>
    <row r="1274" spans="5:25">
      <c r="F1274" s="4"/>
      <c r="H1274" s="25"/>
      <c r="I1274" s="25"/>
      <c r="M1274" s="42"/>
      <c r="N1274" s="9"/>
      <c r="O1274" s="9"/>
      <c r="P1274" s="9"/>
      <c r="Q1274" s="8"/>
      <c r="R1274" s="8"/>
      <c r="S1274" s="42"/>
      <c r="T1274" s="42"/>
      <c r="U1274" s="42"/>
      <c r="V1274" s="42"/>
      <c r="W1274" s="42"/>
      <c r="X1274" s="42"/>
      <c r="Y1274" s="25"/>
    </row>
    <row r="1275" spans="5:25">
      <c r="F1275" s="4"/>
      <c r="H1275" s="25"/>
      <c r="I1275" s="25"/>
      <c r="M1275" s="42"/>
      <c r="N1275" s="9"/>
      <c r="O1275" s="9"/>
      <c r="P1275" s="9"/>
      <c r="Q1275" s="8"/>
      <c r="R1275" s="8"/>
      <c r="S1275" s="42"/>
      <c r="T1275" s="42"/>
      <c r="U1275" s="42"/>
      <c r="V1275" s="42"/>
      <c r="W1275" s="42"/>
      <c r="X1275" s="42"/>
      <c r="Y1275" s="25"/>
    </row>
    <row r="1276" spans="5:25">
      <c r="F1276" s="4"/>
      <c r="H1276" s="25"/>
      <c r="I1276" s="25"/>
      <c r="M1276" s="42"/>
      <c r="N1276" s="9"/>
      <c r="O1276" s="9"/>
      <c r="P1276" s="9"/>
      <c r="Q1276" s="8"/>
      <c r="R1276" s="8"/>
      <c r="S1276" s="42"/>
      <c r="T1276" s="42"/>
      <c r="U1276" s="42"/>
      <c r="V1276" s="42"/>
      <c r="W1276" s="42"/>
      <c r="X1276" s="42"/>
      <c r="Y1276" s="25"/>
    </row>
    <row r="1277" spans="5:25">
      <c r="F1277" s="4"/>
      <c r="H1277" s="25"/>
      <c r="I1277" s="25"/>
      <c r="M1277" s="42"/>
      <c r="N1277" s="9"/>
      <c r="O1277" s="9"/>
      <c r="P1277" s="9"/>
      <c r="Q1277" s="8"/>
      <c r="R1277" s="8"/>
      <c r="S1277" s="42"/>
      <c r="T1277" s="42"/>
      <c r="U1277" s="42"/>
      <c r="V1277" s="42"/>
      <c r="W1277" s="42"/>
      <c r="X1277" s="42"/>
      <c r="Y1277" s="25"/>
    </row>
    <row r="1278" spans="5:25">
      <c r="F1278" s="4"/>
      <c r="H1278" s="25"/>
      <c r="I1278" s="25"/>
      <c r="M1278" s="42"/>
      <c r="N1278" s="9"/>
      <c r="O1278" s="9"/>
      <c r="P1278" s="9"/>
      <c r="Q1278" s="8"/>
      <c r="R1278" s="8"/>
      <c r="S1278" s="42"/>
      <c r="T1278" s="42"/>
      <c r="U1278" s="42"/>
      <c r="V1278" s="42"/>
      <c r="W1278" s="42"/>
      <c r="X1278" s="42"/>
      <c r="Y1278" s="25"/>
    </row>
    <row r="1279" spans="5:25">
      <c r="F1279" s="4"/>
      <c r="H1279" s="25"/>
      <c r="I1279" s="25"/>
      <c r="M1279" s="42"/>
      <c r="N1279" s="9"/>
      <c r="O1279" s="9"/>
      <c r="P1279" s="9"/>
      <c r="Q1279" s="8"/>
      <c r="R1279" s="8"/>
      <c r="S1279" s="42"/>
      <c r="T1279" s="42"/>
      <c r="U1279" s="42"/>
      <c r="V1279" s="42"/>
      <c r="W1279" s="42"/>
      <c r="X1279" s="42"/>
      <c r="Y1279" s="25"/>
    </row>
    <row r="1280" spans="5:25">
      <c r="F1280" s="4"/>
      <c r="H1280" s="25"/>
      <c r="I1280" s="25"/>
      <c r="M1280" s="42"/>
      <c r="N1280" s="9"/>
      <c r="O1280" s="9"/>
      <c r="P1280" s="9"/>
      <c r="Q1280" s="8"/>
      <c r="R1280" s="8"/>
      <c r="S1280" s="42"/>
      <c r="T1280" s="42"/>
      <c r="U1280" s="42"/>
      <c r="V1280" s="42"/>
      <c r="W1280" s="42"/>
      <c r="X1280" s="42"/>
      <c r="Y1280" s="25"/>
    </row>
    <row r="1281" spans="5:25">
      <c r="F1281" s="4"/>
      <c r="H1281" s="25"/>
      <c r="I1281" s="25"/>
      <c r="M1281" s="42"/>
      <c r="N1281" s="9"/>
      <c r="O1281" s="9"/>
      <c r="P1281" s="9"/>
      <c r="Q1281" s="8"/>
      <c r="R1281" s="8"/>
      <c r="S1281" s="42"/>
      <c r="T1281" s="42"/>
      <c r="U1281" s="42"/>
      <c r="V1281" s="42"/>
      <c r="W1281" s="42"/>
      <c r="X1281" s="42"/>
      <c r="Y1281" s="25"/>
    </row>
    <row r="1282" spans="5:25">
      <c r="F1282" s="4"/>
      <c r="H1282" s="25"/>
      <c r="I1282" s="25"/>
      <c r="M1282" s="42"/>
      <c r="N1282" s="9"/>
      <c r="O1282" s="9"/>
      <c r="P1282" s="9"/>
      <c r="Q1282" s="8"/>
      <c r="R1282" s="8"/>
      <c r="S1282" s="42"/>
      <c r="T1282" s="42"/>
      <c r="U1282" s="42"/>
      <c r="V1282" s="42"/>
      <c r="W1282" s="42"/>
      <c r="X1282" s="42"/>
      <c r="Y1282" s="25"/>
    </row>
    <row r="1283" spans="5:25">
      <c r="F1283" s="4"/>
      <c r="H1283" s="25"/>
      <c r="I1283" s="25"/>
      <c r="M1283" s="42"/>
      <c r="N1283" s="9"/>
      <c r="O1283" s="9"/>
      <c r="P1283" s="9"/>
      <c r="Q1283" s="8"/>
      <c r="R1283" s="8"/>
      <c r="S1283" s="42"/>
      <c r="T1283" s="42"/>
      <c r="U1283" s="42"/>
      <c r="V1283" s="42"/>
      <c r="W1283" s="42"/>
      <c r="X1283" s="42"/>
      <c r="Y1283" s="25"/>
    </row>
    <row r="1284" spans="5:25">
      <c r="E1284" s="38"/>
      <c r="F1284" s="4"/>
      <c r="H1284" s="25"/>
      <c r="I1284" s="25"/>
      <c r="M1284" s="42"/>
      <c r="N1284" s="9"/>
      <c r="O1284" s="9"/>
      <c r="P1284" s="9"/>
      <c r="Q1284" s="8"/>
      <c r="R1284" s="8"/>
      <c r="S1284" s="42"/>
      <c r="T1284" s="42"/>
      <c r="U1284" s="42"/>
      <c r="V1284" s="42"/>
      <c r="W1284" s="42"/>
      <c r="X1284" s="42"/>
      <c r="Y1284" s="25"/>
    </row>
    <row r="1285" spans="5:25">
      <c r="F1285" s="4"/>
      <c r="H1285" s="25"/>
      <c r="I1285" s="25"/>
      <c r="M1285" s="42"/>
      <c r="N1285" s="9"/>
      <c r="O1285" s="9"/>
      <c r="P1285" s="9"/>
      <c r="Q1285" s="8"/>
      <c r="R1285" s="8"/>
      <c r="S1285" s="42"/>
      <c r="T1285" s="42"/>
      <c r="U1285" s="42"/>
      <c r="V1285" s="42"/>
      <c r="W1285" s="42"/>
      <c r="X1285" s="42"/>
      <c r="Y1285" s="25"/>
    </row>
    <row r="1286" spans="5:25">
      <c r="F1286" s="4"/>
      <c r="H1286" s="25"/>
      <c r="I1286" s="25"/>
      <c r="M1286" s="42"/>
      <c r="N1286" s="9"/>
      <c r="O1286" s="9"/>
      <c r="P1286" s="9"/>
      <c r="Q1286" s="8"/>
      <c r="R1286" s="8"/>
      <c r="S1286" s="42"/>
      <c r="T1286" s="42"/>
      <c r="U1286" s="42"/>
      <c r="V1286" s="42"/>
      <c r="W1286" s="42"/>
      <c r="X1286" s="42"/>
      <c r="Y1286" s="25"/>
    </row>
    <row r="1287" spans="5:25">
      <c r="E1287" s="38"/>
      <c r="F1287" s="4"/>
      <c r="H1287" s="25"/>
      <c r="I1287" s="25"/>
      <c r="M1287" s="42"/>
      <c r="N1287" s="9"/>
      <c r="O1287" s="9"/>
      <c r="P1287" s="9"/>
      <c r="Q1287" s="8"/>
      <c r="R1287" s="8"/>
      <c r="S1287" s="42"/>
      <c r="T1287" s="42"/>
      <c r="U1287" s="42"/>
      <c r="V1287" s="42"/>
      <c r="W1287" s="42"/>
      <c r="X1287" s="42"/>
      <c r="Y1287" s="25"/>
    </row>
    <row r="1288" spans="5:25">
      <c r="F1288" s="4"/>
      <c r="H1288" s="25"/>
      <c r="I1288" s="25"/>
      <c r="M1288" s="42"/>
      <c r="N1288" s="9"/>
      <c r="O1288" s="9"/>
      <c r="P1288" s="9"/>
      <c r="Q1288" s="8"/>
      <c r="R1288" s="8"/>
      <c r="S1288" s="42"/>
      <c r="T1288" s="42"/>
      <c r="U1288" s="42"/>
      <c r="V1288" s="42"/>
      <c r="W1288" s="42"/>
      <c r="X1288" s="42"/>
      <c r="Y1288" s="25"/>
    </row>
    <row r="1289" spans="5:25">
      <c r="F1289" s="4"/>
      <c r="H1289" s="25"/>
      <c r="I1289" s="25"/>
      <c r="M1289" s="42"/>
      <c r="N1289" s="9"/>
      <c r="O1289" s="9"/>
      <c r="P1289" s="9"/>
      <c r="Q1289" s="8"/>
      <c r="R1289" s="8"/>
      <c r="S1289" s="42"/>
      <c r="T1289" s="42"/>
      <c r="U1289" s="42"/>
      <c r="V1289" s="42"/>
      <c r="W1289" s="42"/>
      <c r="X1289" s="42"/>
      <c r="Y1289" s="25"/>
    </row>
    <row r="1290" spans="5:25">
      <c r="F1290" s="4"/>
      <c r="H1290" s="25"/>
      <c r="I1290" s="25"/>
      <c r="M1290" s="42"/>
      <c r="N1290" s="9"/>
      <c r="O1290" s="9"/>
      <c r="P1290" s="9"/>
      <c r="Q1290" s="8"/>
      <c r="R1290" s="8"/>
      <c r="S1290" s="42"/>
      <c r="T1290" s="42"/>
      <c r="U1290" s="42"/>
      <c r="V1290" s="42"/>
      <c r="W1290" s="42"/>
      <c r="X1290" s="42"/>
      <c r="Y1290" s="25"/>
    </row>
    <row r="1291" spans="5:25">
      <c r="F1291" s="4"/>
      <c r="H1291" s="25"/>
      <c r="I1291" s="25"/>
      <c r="M1291" s="42"/>
      <c r="N1291" s="9"/>
      <c r="O1291" s="9"/>
      <c r="P1291" s="9"/>
      <c r="Q1291" s="8"/>
      <c r="R1291" s="8"/>
      <c r="S1291" s="42"/>
      <c r="T1291" s="42"/>
      <c r="U1291" s="42"/>
      <c r="V1291" s="42"/>
      <c r="W1291" s="42"/>
      <c r="X1291" s="42"/>
      <c r="Y1291" s="25"/>
    </row>
    <row r="1292" spans="5:25">
      <c r="F1292" s="4"/>
      <c r="H1292" s="25"/>
      <c r="I1292" s="25"/>
      <c r="M1292" s="42"/>
      <c r="N1292" s="9"/>
      <c r="O1292" s="9"/>
      <c r="P1292" s="9"/>
      <c r="Q1292" s="8"/>
      <c r="R1292" s="8"/>
      <c r="S1292" s="42"/>
      <c r="T1292" s="42"/>
      <c r="U1292" s="42"/>
      <c r="V1292" s="42"/>
      <c r="W1292" s="42"/>
      <c r="X1292" s="42"/>
      <c r="Y1292" s="25"/>
    </row>
    <row r="1293" spans="5:25">
      <c r="F1293" s="4"/>
      <c r="H1293" s="25"/>
      <c r="I1293" s="25"/>
      <c r="M1293" s="42"/>
      <c r="N1293" s="9"/>
      <c r="O1293" s="9"/>
      <c r="P1293" s="9"/>
      <c r="Q1293" s="8"/>
      <c r="R1293" s="8"/>
      <c r="S1293" s="42"/>
      <c r="T1293" s="42"/>
      <c r="U1293" s="42"/>
      <c r="V1293" s="42"/>
      <c r="W1293" s="42"/>
      <c r="X1293" s="42"/>
      <c r="Y1293" s="25"/>
    </row>
    <row r="1294" spans="5:25">
      <c r="F1294" s="4"/>
      <c r="H1294" s="25"/>
      <c r="I1294" s="25"/>
      <c r="M1294" s="42"/>
      <c r="N1294" s="9"/>
      <c r="O1294" s="9"/>
      <c r="P1294" s="9"/>
      <c r="Q1294" s="8"/>
      <c r="R1294" s="8"/>
      <c r="S1294" s="42"/>
      <c r="T1294" s="42"/>
      <c r="U1294" s="42"/>
      <c r="V1294" s="42"/>
      <c r="W1294" s="42"/>
      <c r="X1294" s="42"/>
      <c r="Y1294" s="25"/>
    </row>
    <row r="1295" spans="5:25">
      <c r="F1295" s="4"/>
      <c r="H1295" s="25"/>
      <c r="I1295" s="25"/>
      <c r="M1295" s="42"/>
      <c r="N1295" s="9"/>
      <c r="O1295" s="9"/>
      <c r="P1295" s="9"/>
      <c r="Q1295" s="8"/>
      <c r="R1295" s="8"/>
      <c r="S1295" s="42"/>
      <c r="T1295" s="42"/>
      <c r="U1295" s="42"/>
      <c r="V1295" s="42"/>
      <c r="W1295" s="42"/>
      <c r="X1295" s="42"/>
      <c r="Y1295" s="25"/>
    </row>
    <row r="1296" spans="5:25">
      <c r="F1296" s="4"/>
      <c r="H1296" s="25"/>
      <c r="I1296" s="25"/>
      <c r="M1296" s="42"/>
      <c r="N1296" s="9"/>
      <c r="O1296" s="9"/>
      <c r="P1296" s="9"/>
      <c r="Q1296" s="8"/>
      <c r="R1296" s="8"/>
      <c r="S1296" s="42"/>
      <c r="T1296" s="42"/>
      <c r="U1296" s="42"/>
      <c r="V1296" s="42"/>
      <c r="W1296" s="42"/>
      <c r="X1296" s="42"/>
      <c r="Y1296" s="25"/>
    </row>
    <row r="1297" spans="5:25">
      <c r="F1297" s="4"/>
      <c r="H1297" s="25"/>
      <c r="I1297" s="25"/>
      <c r="M1297" s="42"/>
      <c r="N1297" s="9"/>
      <c r="O1297" s="9"/>
      <c r="P1297" s="9"/>
      <c r="Q1297" s="8"/>
      <c r="R1297" s="8"/>
      <c r="S1297" s="42"/>
      <c r="T1297" s="42"/>
      <c r="U1297" s="42"/>
      <c r="V1297" s="42"/>
      <c r="W1297" s="42"/>
      <c r="X1297" s="42"/>
      <c r="Y1297" s="25"/>
    </row>
    <row r="1298" spans="5:25">
      <c r="F1298" s="4"/>
      <c r="H1298" s="25"/>
      <c r="I1298" s="25"/>
      <c r="M1298" s="42"/>
      <c r="N1298" s="9"/>
      <c r="O1298" s="9"/>
      <c r="P1298" s="9"/>
      <c r="Q1298" s="8"/>
      <c r="R1298" s="8"/>
      <c r="S1298" s="42"/>
      <c r="T1298" s="42"/>
      <c r="U1298" s="42"/>
      <c r="V1298" s="42"/>
      <c r="W1298" s="42"/>
      <c r="X1298" s="42"/>
      <c r="Y1298" s="25"/>
    </row>
    <row r="1299" spans="5:25">
      <c r="F1299" s="4"/>
      <c r="H1299" s="25"/>
      <c r="I1299" s="25"/>
      <c r="M1299" s="42"/>
      <c r="N1299" s="9"/>
      <c r="O1299" s="9"/>
      <c r="P1299" s="9"/>
      <c r="Q1299" s="8"/>
      <c r="R1299" s="8"/>
      <c r="S1299" s="42"/>
      <c r="T1299" s="42"/>
      <c r="U1299" s="42"/>
      <c r="V1299" s="42"/>
      <c r="W1299" s="42"/>
      <c r="X1299" s="42"/>
      <c r="Y1299" s="25"/>
    </row>
    <row r="1300" spans="5:25">
      <c r="F1300" s="4"/>
      <c r="H1300" s="25"/>
      <c r="I1300" s="25"/>
      <c r="M1300" s="42"/>
      <c r="N1300" s="9"/>
      <c r="O1300" s="9"/>
      <c r="P1300" s="9"/>
      <c r="Q1300" s="8"/>
      <c r="R1300" s="8"/>
      <c r="S1300" s="42"/>
      <c r="T1300" s="42"/>
      <c r="U1300" s="42"/>
      <c r="V1300" s="42"/>
      <c r="W1300" s="42"/>
      <c r="X1300" s="42"/>
      <c r="Y1300" s="25"/>
    </row>
    <row r="1301" spans="5:25">
      <c r="F1301" s="4"/>
      <c r="H1301" s="25"/>
      <c r="I1301" s="25"/>
      <c r="M1301" s="42"/>
      <c r="N1301" s="9"/>
      <c r="O1301" s="9"/>
      <c r="P1301" s="9"/>
      <c r="Q1301" s="8"/>
      <c r="R1301" s="8"/>
      <c r="S1301" s="42"/>
      <c r="T1301" s="42"/>
      <c r="U1301" s="42"/>
      <c r="V1301" s="42"/>
      <c r="W1301" s="42"/>
      <c r="X1301" s="42"/>
      <c r="Y1301" s="25"/>
    </row>
    <row r="1302" spans="5:25">
      <c r="E1302" s="38"/>
      <c r="F1302" s="4"/>
      <c r="H1302" s="25"/>
      <c r="I1302" s="25"/>
      <c r="M1302" s="42"/>
      <c r="N1302" s="9"/>
      <c r="O1302" s="9"/>
      <c r="P1302" s="9"/>
      <c r="Q1302" s="8"/>
      <c r="R1302" s="8"/>
      <c r="S1302" s="42"/>
      <c r="T1302" s="42"/>
      <c r="U1302" s="42"/>
      <c r="V1302" s="42"/>
      <c r="W1302" s="42"/>
      <c r="X1302" s="42"/>
      <c r="Y1302" s="25"/>
    </row>
    <row r="1303" spans="5:25">
      <c r="F1303" s="4"/>
      <c r="H1303" s="25"/>
      <c r="I1303" s="25"/>
      <c r="M1303" s="42"/>
      <c r="N1303" s="9"/>
      <c r="O1303" s="9"/>
      <c r="P1303" s="9"/>
      <c r="Q1303" s="8"/>
      <c r="R1303" s="8"/>
      <c r="S1303" s="42"/>
      <c r="T1303" s="42"/>
      <c r="U1303" s="42"/>
      <c r="V1303" s="42"/>
      <c r="W1303" s="42"/>
      <c r="X1303" s="42"/>
      <c r="Y1303" s="25"/>
    </row>
    <row r="1304" spans="5:25">
      <c r="F1304" s="4"/>
      <c r="H1304" s="25"/>
      <c r="I1304" s="25"/>
      <c r="M1304" s="42"/>
      <c r="N1304" s="9"/>
      <c r="O1304" s="9"/>
      <c r="P1304" s="9"/>
      <c r="Q1304" s="8"/>
      <c r="R1304" s="8"/>
      <c r="S1304" s="42"/>
      <c r="T1304" s="42"/>
      <c r="U1304" s="42"/>
      <c r="V1304" s="42"/>
      <c r="W1304" s="42"/>
      <c r="X1304" s="42"/>
      <c r="Y1304" s="25"/>
    </row>
    <row r="1305" spans="5:25">
      <c r="F1305" s="4"/>
      <c r="H1305" s="25"/>
      <c r="I1305" s="25"/>
      <c r="M1305" s="42"/>
      <c r="N1305" s="9"/>
      <c r="O1305" s="9"/>
      <c r="P1305" s="9"/>
      <c r="Q1305" s="8"/>
      <c r="R1305" s="8"/>
      <c r="S1305" s="42"/>
      <c r="T1305" s="42"/>
      <c r="U1305" s="42"/>
      <c r="V1305" s="42"/>
      <c r="W1305" s="42"/>
      <c r="X1305" s="42"/>
      <c r="Y1305" s="25"/>
    </row>
    <row r="1306" spans="5:25">
      <c r="F1306" s="4"/>
      <c r="H1306" s="25"/>
      <c r="I1306" s="25"/>
      <c r="M1306" s="42"/>
      <c r="N1306" s="9"/>
      <c r="O1306" s="9"/>
      <c r="P1306" s="9"/>
      <c r="Q1306" s="8"/>
      <c r="R1306" s="8"/>
      <c r="S1306" s="42"/>
      <c r="T1306" s="42"/>
      <c r="U1306" s="42"/>
      <c r="V1306" s="42"/>
      <c r="W1306" s="42"/>
      <c r="X1306" s="42"/>
      <c r="Y1306" s="25"/>
    </row>
    <row r="1307" spans="5:25">
      <c r="F1307" s="4"/>
      <c r="H1307" s="25"/>
      <c r="I1307" s="25"/>
      <c r="M1307" s="42"/>
      <c r="N1307" s="9"/>
      <c r="O1307" s="9"/>
      <c r="P1307" s="9"/>
      <c r="Q1307" s="8"/>
      <c r="R1307" s="8"/>
      <c r="S1307" s="42"/>
      <c r="T1307" s="42"/>
      <c r="U1307" s="42"/>
      <c r="V1307" s="42"/>
      <c r="W1307" s="42"/>
      <c r="X1307" s="42"/>
      <c r="Y1307" s="25"/>
    </row>
    <row r="1308" spans="5:25">
      <c r="F1308" s="4"/>
      <c r="H1308" s="25"/>
      <c r="I1308" s="25"/>
      <c r="M1308" s="42"/>
      <c r="N1308" s="9"/>
      <c r="O1308" s="9"/>
      <c r="P1308" s="9"/>
      <c r="Q1308" s="8"/>
      <c r="R1308" s="8"/>
      <c r="S1308" s="42"/>
      <c r="T1308" s="42"/>
      <c r="U1308" s="42"/>
      <c r="V1308" s="42"/>
      <c r="W1308" s="42"/>
      <c r="X1308" s="42"/>
      <c r="Y1308" s="25"/>
    </row>
    <row r="1309" spans="5:25">
      <c r="F1309" s="4"/>
      <c r="H1309" s="25"/>
      <c r="I1309" s="25"/>
      <c r="M1309" s="42"/>
      <c r="N1309" s="9"/>
      <c r="O1309" s="9"/>
      <c r="P1309" s="9"/>
      <c r="Q1309" s="8"/>
      <c r="R1309" s="8"/>
      <c r="S1309" s="42"/>
      <c r="T1309" s="42"/>
      <c r="U1309" s="42"/>
      <c r="V1309" s="42"/>
      <c r="W1309" s="42"/>
      <c r="X1309" s="42"/>
      <c r="Y1309" s="25"/>
    </row>
    <row r="1310" spans="5:25">
      <c r="E1310" s="38"/>
      <c r="F1310" s="4"/>
      <c r="H1310" s="25"/>
      <c r="I1310" s="25"/>
      <c r="M1310" s="42"/>
      <c r="N1310" s="9"/>
      <c r="O1310" s="9"/>
      <c r="P1310" s="9"/>
      <c r="Q1310" s="8"/>
      <c r="R1310" s="8"/>
      <c r="S1310" s="42"/>
      <c r="T1310" s="42"/>
      <c r="U1310" s="42"/>
      <c r="V1310" s="42"/>
      <c r="W1310" s="42"/>
      <c r="X1310" s="42"/>
      <c r="Y1310" s="25"/>
    </row>
    <row r="1311" spans="5:25">
      <c r="F1311" s="4"/>
      <c r="H1311" s="25"/>
      <c r="I1311" s="25"/>
      <c r="M1311" s="42"/>
      <c r="N1311" s="9"/>
      <c r="O1311" s="9"/>
      <c r="P1311" s="9"/>
      <c r="Q1311" s="8"/>
      <c r="R1311" s="8"/>
      <c r="S1311" s="42"/>
      <c r="T1311" s="42"/>
      <c r="U1311" s="42"/>
      <c r="V1311" s="42"/>
      <c r="W1311" s="42"/>
      <c r="X1311" s="42"/>
      <c r="Y1311" s="25"/>
    </row>
    <row r="1312" spans="5:25">
      <c r="F1312" s="4"/>
      <c r="H1312" s="25"/>
      <c r="I1312" s="25"/>
      <c r="M1312" s="42"/>
      <c r="N1312" s="9"/>
      <c r="O1312" s="9"/>
      <c r="P1312" s="9"/>
      <c r="Q1312" s="8"/>
      <c r="R1312" s="8"/>
      <c r="S1312" s="42"/>
      <c r="T1312" s="42"/>
      <c r="U1312" s="42"/>
      <c r="V1312" s="42"/>
      <c r="W1312" s="42"/>
      <c r="X1312" s="42"/>
      <c r="Y1312" s="25"/>
    </row>
    <row r="1313" spans="5:25">
      <c r="E1313" s="38"/>
      <c r="F1313" s="4"/>
      <c r="H1313" s="25"/>
      <c r="I1313" s="25"/>
      <c r="M1313" s="42"/>
      <c r="N1313" s="9"/>
      <c r="O1313" s="9"/>
      <c r="P1313" s="9"/>
      <c r="Q1313" s="8"/>
      <c r="R1313" s="8"/>
      <c r="S1313" s="42"/>
      <c r="T1313" s="42"/>
      <c r="U1313" s="42"/>
      <c r="V1313" s="42"/>
      <c r="W1313" s="42"/>
      <c r="X1313" s="42"/>
      <c r="Y1313" s="25"/>
    </row>
    <row r="1314" spans="5:25">
      <c r="F1314" s="4"/>
      <c r="H1314" s="25"/>
      <c r="I1314" s="25"/>
      <c r="M1314" s="42"/>
      <c r="N1314" s="9"/>
      <c r="O1314" s="9"/>
      <c r="P1314" s="9"/>
      <c r="Q1314" s="8"/>
      <c r="R1314" s="8"/>
      <c r="S1314" s="42"/>
      <c r="T1314" s="42"/>
      <c r="U1314" s="42"/>
      <c r="V1314" s="42"/>
      <c r="W1314" s="42"/>
      <c r="X1314" s="42"/>
      <c r="Y1314" s="25"/>
    </row>
    <row r="1315" spans="5:25">
      <c r="F1315" s="4"/>
      <c r="H1315" s="25"/>
      <c r="I1315" s="25"/>
      <c r="M1315" s="42"/>
      <c r="N1315" s="9"/>
      <c r="O1315" s="9"/>
      <c r="P1315" s="9"/>
      <c r="Q1315" s="8"/>
      <c r="R1315" s="8"/>
      <c r="S1315" s="42"/>
      <c r="T1315" s="42"/>
      <c r="U1315" s="42"/>
      <c r="V1315" s="42"/>
      <c r="W1315" s="42"/>
      <c r="X1315" s="42"/>
      <c r="Y1315" s="25"/>
    </row>
    <row r="1316" spans="5:25">
      <c r="F1316" s="4"/>
      <c r="H1316" s="25"/>
      <c r="I1316" s="25"/>
      <c r="M1316" s="42"/>
      <c r="N1316" s="9"/>
      <c r="O1316" s="9"/>
      <c r="P1316" s="9"/>
      <c r="Q1316" s="8"/>
      <c r="R1316" s="8"/>
      <c r="S1316" s="42"/>
      <c r="T1316" s="42"/>
      <c r="U1316" s="42"/>
      <c r="V1316" s="42"/>
      <c r="W1316" s="42"/>
      <c r="X1316" s="42"/>
      <c r="Y1316" s="25"/>
    </row>
    <row r="1317" spans="5:25">
      <c r="F1317" s="4"/>
      <c r="H1317" s="25"/>
      <c r="I1317" s="25"/>
      <c r="M1317" s="42"/>
      <c r="N1317" s="9"/>
      <c r="O1317" s="9"/>
      <c r="P1317" s="9"/>
      <c r="Q1317" s="8"/>
      <c r="R1317" s="8"/>
      <c r="S1317" s="42"/>
      <c r="T1317" s="42"/>
      <c r="U1317" s="42"/>
      <c r="V1317" s="42"/>
      <c r="W1317" s="42"/>
      <c r="X1317" s="42"/>
      <c r="Y1317" s="25"/>
    </row>
    <row r="1318" spans="5:25">
      <c r="F1318" s="4"/>
      <c r="H1318" s="25"/>
      <c r="I1318" s="25"/>
      <c r="M1318" s="42"/>
      <c r="N1318" s="9"/>
      <c r="O1318" s="9"/>
      <c r="P1318" s="9"/>
      <c r="Q1318" s="8"/>
      <c r="R1318" s="8"/>
      <c r="S1318" s="42"/>
      <c r="T1318" s="42"/>
      <c r="U1318" s="42"/>
      <c r="V1318" s="42"/>
      <c r="W1318" s="42"/>
      <c r="X1318" s="42"/>
      <c r="Y1318" s="25"/>
    </row>
    <row r="1319" spans="5:25">
      <c r="F1319" s="4"/>
      <c r="H1319" s="25"/>
      <c r="I1319" s="25"/>
      <c r="M1319" s="42"/>
      <c r="N1319" s="9"/>
      <c r="O1319" s="9"/>
      <c r="P1319" s="9"/>
      <c r="Q1319" s="8"/>
      <c r="R1319" s="8"/>
      <c r="S1319" s="42"/>
      <c r="T1319" s="42"/>
      <c r="U1319" s="42"/>
      <c r="V1319" s="42"/>
      <c r="W1319" s="42"/>
      <c r="X1319" s="42"/>
      <c r="Y1319" s="25"/>
    </row>
    <row r="1320" spans="5:25">
      <c r="F1320" s="4"/>
      <c r="H1320" s="25"/>
      <c r="I1320" s="25"/>
      <c r="M1320" s="42"/>
      <c r="N1320" s="9"/>
      <c r="O1320" s="9"/>
      <c r="P1320" s="9"/>
      <c r="Q1320" s="8"/>
      <c r="R1320" s="8"/>
      <c r="S1320" s="42"/>
      <c r="T1320" s="42"/>
      <c r="U1320" s="42"/>
      <c r="V1320" s="42"/>
      <c r="W1320" s="42"/>
      <c r="X1320" s="42"/>
      <c r="Y1320" s="25"/>
    </row>
    <row r="1321" spans="5:25">
      <c r="F1321" s="4"/>
      <c r="H1321" s="25"/>
      <c r="I1321" s="25"/>
      <c r="M1321" s="42"/>
      <c r="N1321" s="9"/>
      <c r="O1321" s="9"/>
      <c r="P1321" s="9"/>
      <c r="Q1321" s="8"/>
      <c r="R1321" s="8"/>
      <c r="S1321" s="42"/>
      <c r="T1321" s="42"/>
      <c r="U1321" s="42"/>
      <c r="V1321" s="42"/>
      <c r="W1321" s="42"/>
      <c r="X1321" s="42"/>
      <c r="Y1321" s="25"/>
    </row>
    <row r="1322" spans="5:25">
      <c r="F1322" s="4"/>
      <c r="H1322" s="25"/>
      <c r="I1322" s="25"/>
      <c r="M1322" s="42"/>
      <c r="N1322" s="9"/>
      <c r="O1322" s="9"/>
      <c r="P1322" s="9"/>
      <c r="Q1322" s="8"/>
      <c r="R1322" s="8"/>
      <c r="S1322" s="42"/>
      <c r="T1322" s="42"/>
      <c r="U1322" s="42"/>
      <c r="V1322" s="42"/>
      <c r="W1322" s="42"/>
      <c r="X1322" s="42"/>
      <c r="Y1322" s="25"/>
    </row>
    <row r="1323" spans="5:25">
      <c r="F1323" s="4"/>
      <c r="H1323" s="25"/>
      <c r="I1323" s="25"/>
      <c r="M1323" s="42"/>
      <c r="N1323" s="9"/>
      <c r="O1323" s="9"/>
      <c r="P1323" s="9"/>
      <c r="Q1323" s="8"/>
      <c r="R1323" s="8"/>
      <c r="S1323" s="42"/>
      <c r="T1323" s="42"/>
      <c r="U1323" s="42"/>
      <c r="V1323" s="42"/>
      <c r="W1323" s="42"/>
      <c r="X1323" s="42"/>
      <c r="Y1323" s="25"/>
    </row>
    <row r="1324" spans="5:25">
      <c r="F1324" s="4"/>
      <c r="H1324" s="25"/>
      <c r="I1324" s="25"/>
      <c r="M1324" s="42"/>
      <c r="N1324" s="9"/>
      <c r="O1324" s="9"/>
      <c r="P1324" s="9"/>
      <c r="Q1324" s="8"/>
      <c r="R1324" s="8"/>
      <c r="S1324" s="42"/>
      <c r="T1324" s="42"/>
      <c r="U1324" s="42"/>
      <c r="V1324" s="42"/>
      <c r="W1324" s="42"/>
      <c r="X1324" s="42"/>
      <c r="Y1324" s="25"/>
    </row>
    <row r="1325" spans="5:25">
      <c r="F1325" s="4"/>
      <c r="H1325" s="25"/>
      <c r="I1325" s="25"/>
      <c r="M1325" s="42"/>
      <c r="N1325" s="9"/>
      <c r="O1325" s="9"/>
      <c r="P1325" s="9"/>
      <c r="Q1325" s="8"/>
      <c r="R1325" s="8"/>
      <c r="S1325" s="42"/>
      <c r="T1325" s="42"/>
      <c r="U1325" s="42"/>
      <c r="V1325" s="42"/>
      <c r="W1325" s="42"/>
      <c r="X1325" s="42"/>
      <c r="Y1325" s="25"/>
    </row>
    <row r="1326" spans="5:25">
      <c r="F1326" s="4"/>
      <c r="H1326" s="25"/>
      <c r="I1326" s="25"/>
      <c r="M1326" s="42"/>
      <c r="N1326" s="9"/>
      <c r="O1326" s="9"/>
      <c r="P1326" s="9"/>
      <c r="Q1326" s="8"/>
      <c r="R1326" s="8"/>
      <c r="S1326" s="42"/>
      <c r="T1326" s="42"/>
      <c r="U1326" s="42"/>
      <c r="V1326" s="42"/>
      <c r="W1326" s="42"/>
      <c r="X1326" s="42"/>
      <c r="Y1326" s="25"/>
    </row>
    <row r="1327" spans="5:25">
      <c r="F1327" s="4"/>
      <c r="H1327" s="25"/>
      <c r="I1327" s="25"/>
      <c r="M1327" s="42"/>
      <c r="N1327" s="9"/>
      <c r="O1327" s="9"/>
      <c r="P1327" s="9"/>
      <c r="Q1327" s="8"/>
      <c r="R1327" s="8"/>
      <c r="S1327" s="42"/>
      <c r="T1327" s="42"/>
      <c r="U1327" s="42"/>
      <c r="V1327" s="42"/>
      <c r="W1327" s="42"/>
      <c r="X1327" s="42"/>
      <c r="Y1327" s="25"/>
    </row>
    <row r="1328" spans="5:25">
      <c r="F1328" s="4"/>
      <c r="H1328" s="25"/>
      <c r="I1328" s="25"/>
      <c r="M1328" s="42"/>
      <c r="N1328" s="9"/>
      <c r="O1328" s="9"/>
      <c r="P1328" s="9"/>
      <c r="Q1328" s="8"/>
      <c r="R1328" s="8"/>
      <c r="S1328" s="42"/>
      <c r="T1328" s="42"/>
      <c r="U1328" s="42"/>
      <c r="V1328" s="42"/>
      <c r="W1328" s="42"/>
      <c r="X1328" s="42"/>
      <c r="Y1328" s="25"/>
    </row>
    <row r="1329" spans="5:25">
      <c r="F1329" s="4"/>
      <c r="H1329" s="25"/>
      <c r="I1329" s="25"/>
      <c r="M1329" s="42"/>
      <c r="N1329" s="9"/>
      <c r="O1329" s="9"/>
      <c r="P1329" s="9"/>
      <c r="Q1329" s="8"/>
      <c r="R1329" s="8"/>
      <c r="S1329" s="42"/>
      <c r="T1329" s="42"/>
      <c r="U1329" s="42"/>
      <c r="V1329" s="42"/>
      <c r="W1329" s="42"/>
      <c r="X1329" s="42"/>
      <c r="Y1329" s="25"/>
    </row>
    <row r="1330" spans="5:25">
      <c r="F1330" s="4"/>
      <c r="H1330" s="25"/>
      <c r="I1330" s="25"/>
      <c r="M1330" s="42"/>
      <c r="N1330" s="9"/>
      <c r="O1330" s="9"/>
      <c r="P1330" s="9"/>
      <c r="Q1330" s="8"/>
      <c r="R1330" s="8"/>
      <c r="S1330" s="42"/>
      <c r="T1330" s="42"/>
      <c r="U1330" s="42"/>
      <c r="V1330" s="42"/>
      <c r="W1330" s="42"/>
      <c r="X1330" s="42"/>
      <c r="Y1330" s="25"/>
    </row>
    <row r="1331" spans="5:25">
      <c r="F1331" s="4"/>
      <c r="H1331" s="25"/>
      <c r="I1331" s="25"/>
      <c r="M1331" s="42"/>
      <c r="N1331" s="9"/>
      <c r="O1331" s="9"/>
      <c r="P1331" s="9"/>
      <c r="Q1331" s="8"/>
      <c r="R1331" s="8"/>
      <c r="S1331" s="42"/>
      <c r="T1331" s="42"/>
      <c r="U1331" s="42"/>
      <c r="V1331" s="42"/>
      <c r="W1331" s="42"/>
      <c r="X1331" s="42"/>
      <c r="Y1331" s="25"/>
    </row>
    <row r="1332" spans="5:25">
      <c r="F1332" s="4"/>
      <c r="H1332" s="25"/>
      <c r="I1332" s="25"/>
      <c r="M1332" s="42"/>
      <c r="N1332" s="9"/>
      <c r="O1332" s="9"/>
      <c r="P1332" s="9"/>
      <c r="Q1332" s="8"/>
      <c r="R1332" s="8"/>
      <c r="S1332" s="42"/>
      <c r="T1332" s="42"/>
      <c r="U1332" s="42"/>
      <c r="V1332" s="42"/>
      <c r="W1332" s="42"/>
      <c r="X1332" s="42"/>
      <c r="Y1332" s="25"/>
    </row>
    <row r="1333" spans="5:25">
      <c r="F1333" s="4"/>
      <c r="H1333" s="25"/>
      <c r="I1333" s="25"/>
      <c r="M1333" s="42"/>
      <c r="N1333" s="9"/>
      <c r="O1333" s="9"/>
      <c r="P1333" s="9"/>
      <c r="Q1333" s="8"/>
      <c r="R1333" s="8"/>
      <c r="S1333" s="42"/>
      <c r="T1333" s="42"/>
      <c r="U1333" s="42"/>
      <c r="V1333" s="42"/>
      <c r="W1333" s="42"/>
      <c r="X1333" s="42"/>
      <c r="Y1333" s="25"/>
    </row>
    <row r="1334" spans="5:25">
      <c r="F1334" s="4"/>
      <c r="H1334" s="25"/>
      <c r="I1334" s="25"/>
      <c r="M1334" s="42"/>
      <c r="N1334" s="9"/>
      <c r="O1334" s="9"/>
      <c r="P1334" s="9"/>
      <c r="Q1334" s="8"/>
      <c r="R1334" s="8"/>
      <c r="S1334" s="42"/>
      <c r="T1334" s="42"/>
      <c r="U1334" s="42"/>
      <c r="V1334" s="42"/>
      <c r="W1334" s="42"/>
      <c r="X1334" s="42"/>
      <c r="Y1334" s="25"/>
    </row>
    <row r="1335" spans="5:25">
      <c r="F1335" s="4"/>
      <c r="H1335" s="25"/>
      <c r="I1335" s="25"/>
      <c r="M1335" s="42"/>
      <c r="N1335" s="9"/>
      <c r="O1335" s="9"/>
      <c r="P1335" s="9"/>
      <c r="Q1335" s="8"/>
      <c r="R1335" s="8"/>
      <c r="S1335" s="42"/>
      <c r="T1335" s="42"/>
      <c r="U1335" s="42"/>
      <c r="V1335" s="42"/>
      <c r="W1335" s="42"/>
      <c r="X1335" s="42"/>
      <c r="Y1335" s="25"/>
    </row>
    <row r="1336" spans="5:25">
      <c r="F1336" s="4"/>
      <c r="H1336" s="25"/>
      <c r="I1336" s="25"/>
      <c r="M1336" s="42"/>
      <c r="N1336" s="9"/>
      <c r="O1336" s="9"/>
      <c r="P1336" s="9"/>
      <c r="Q1336" s="8"/>
      <c r="R1336" s="8"/>
      <c r="S1336" s="42"/>
      <c r="T1336" s="42"/>
      <c r="U1336" s="42"/>
      <c r="V1336" s="42"/>
      <c r="W1336" s="42"/>
      <c r="X1336" s="42"/>
      <c r="Y1336" s="25"/>
    </row>
    <row r="1337" spans="5:25">
      <c r="F1337" s="4"/>
      <c r="H1337" s="25"/>
      <c r="I1337" s="25"/>
      <c r="M1337" s="42"/>
      <c r="N1337" s="9"/>
      <c r="O1337" s="9"/>
      <c r="P1337" s="9"/>
      <c r="Q1337" s="8"/>
      <c r="R1337" s="8"/>
      <c r="S1337" s="42"/>
      <c r="T1337" s="42"/>
      <c r="U1337" s="42"/>
      <c r="V1337" s="42"/>
      <c r="W1337" s="42"/>
      <c r="X1337" s="42"/>
      <c r="Y1337" s="25"/>
    </row>
    <row r="1338" spans="5:25">
      <c r="F1338" s="4"/>
      <c r="H1338" s="25"/>
      <c r="I1338" s="25"/>
      <c r="M1338" s="42"/>
      <c r="N1338" s="9"/>
      <c r="O1338" s="9"/>
      <c r="P1338" s="9"/>
      <c r="Q1338" s="8"/>
      <c r="R1338" s="8"/>
      <c r="S1338" s="42"/>
      <c r="T1338" s="42"/>
      <c r="U1338" s="42"/>
      <c r="V1338" s="42"/>
      <c r="W1338" s="42"/>
      <c r="X1338" s="42"/>
      <c r="Y1338" s="25"/>
    </row>
    <row r="1339" spans="5:25">
      <c r="F1339" s="4"/>
      <c r="H1339" s="25"/>
      <c r="I1339" s="25"/>
      <c r="M1339" s="42"/>
      <c r="N1339" s="9"/>
      <c r="O1339" s="9"/>
      <c r="P1339" s="9"/>
      <c r="Q1339" s="8"/>
      <c r="R1339" s="8"/>
      <c r="S1339" s="42"/>
      <c r="T1339" s="42"/>
      <c r="U1339" s="42"/>
      <c r="V1339" s="42"/>
      <c r="W1339" s="42"/>
      <c r="X1339" s="42"/>
      <c r="Y1339" s="25"/>
    </row>
    <row r="1340" spans="5:25">
      <c r="F1340" s="4"/>
      <c r="H1340" s="25"/>
      <c r="I1340" s="25"/>
      <c r="M1340" s="42"/>
      <c r="N1340" s="9"/>
      <c r="O1340" s="9"/>
      <c r="P1340" s="9"/>
      <c r="Q1340" s="8"/>
      <c r="R1340" s="8"/>
      <c r="S1340" s="42"/>
      <c r="T1340" s="42"/>
      <c r="U1340" s="42"/>
      <c r="V1340" s="42"/>
      <c r="W1340" s="42"/>
      <c r="X1340" s="42"/>
      <c r="Y1340" s="25"/>
    </row>
    <row r="1341" spans="5:25">
      <c r="F1341" s="4"/>
      <c r="H1341" s="25"/>
      <c r="I1341" s="25"/>
      <c r="M1341" s="42"/>
      <c r="N1341" s="9"/>
      <c r="O1341" s="9"/>
      <c r="P1341" s="9"/>
      <c r="Q1341" s="8"/>
      <c r="R1341" s="8"/>
      <c r="S1341" s="42"/>
      <c r="T1341" s="42"/>
      <c r="U1341" s="42"/>
      <c r="V1341" s="42"/>
      <c r="W1341" s="42"/>
      <c r="X1341" s="42"/>
      <c r="Y1341" s="25"/>
    </row>
    <row r="1342" spans="5:25">
      <c r="E1342" s="38"/>
      <c r="F1342" s="4"/>
      <c r="H1342" s="25"/>
      <c r="I1342" s="25"/>
      <c r="M1342" s="42"/>
      <c r="N1342" s="9"/>
      <c r="O1342" s="9"/>
      <c r="P1342" s="9"/>
      <c r="Q1342" s="8"/>
      <c r="R1342" s="8"/>
      <c r="S1342" s="42"/>
      <c r="T1342" s="42"/>
      <c r="U1342" s="42"/>
      <c r="V1342" s="42"/>
      <c r="W1342" s="42"/>
      <c r="X1342" s="42"/>
      <c r="Y1342" s="25"/>
    </row>
    <row r="1343" spans="5:25">
      <c r="F1343" s="4"/>
      <c r="H1343" s="25"/>
      <c r="I1343" s="25"/>
      <c r="M1343" s="42"/>
      <c r="N1343" s="9"/>
      <c r="O1343" s="9"/>
      <c r="P1343" s="9"/>
      <c r="Q1343" s="8"/>
      <c r="R1343" s="8"/>
      <c r="S1343" s="42"/>
      <c r="T1343" s="42"/>
      <c r="U1343" s="42"/>
      <c r="V1343" s="42"/>
      <c r="W1343" s="42"/>
      <c r="X1343" s="42"/>
      <c r="Y1343" s="25"/>
    </row>
    <row r="1344" spans="5:25">
      <c r="F1344" s="4"/>
      <c r="H1344" s="25"/>
      <c r="I1344" s="25"/>
      <c r="M1344" s="42"/>
      <c r="N1344" s="9"/>
      <c r="O1344" s="9"/>
      <c r="P1344" s="9"/>
      <c r="Q1344" s="8"/>
      <c r="R1344" s="8"/>
      <c r="S1344" s="42"/>
      <c r="T1344" s="42"/>
      <c r="U1344" s="42"/>
      <c r="V1344" s="42"/>
      <c r="W1344" s="42"/>
      <c r="X1344" s="42"/>
      <c r="Y1344" s="25"/>
    </row>
    <row r="1345" spans="6:25">
      <c r="F1345" s="4"/>
      <c r="H1345" s="25"/>
      <c r="I1345" s="25"/>
      <c r="M1345" s="42"/>
      <c r="N1345" s="9"/>
      <c r="O1345" s="9"/>
      <c r="P1345" s="9"/>
      <c r="Q1345" s="8"/>
      <c r="R1345" s="8"/>
      <c r="S1345" s="42"/>
      <c r="T1345" s="42"/>
      <c r="U1345" s="42"/>
      <c r="V1345" s="42"/>
      <c r="W1345" s="42"/>
      <c r="X1345" s="42"/>
      <c r="Y1345" s="25"/>
    </row>
    <row r="1346" spans="6:25">
      <c r="F1346" s="4"/>
      <c r="H1346" s="25"/>
      <c r="I1346" s="25"/>
      <c r="M1346" s="42"/>
      <c r="N1346" s="9"/>
      <c r="O1346" s="9"/>
      <c r="P1346" s="9"/>
      <c r="Q1346" s="8"/>
      <c r="R1346" s="8"/>
      <c r="S1346" s="42"/>
      <c r="T1346" s="42"/>
      <c r="U1346" s="42"/>
      <c r="V1346" s="42"/>
      <c r="W1346" s="42"/>
      <c r="X1346" s="42"/>
      <c r="Y1346" s="25"/>
    </row>
    <row r="1347" spans="6:25">
      <c r="F1347" s="4"/>
      <c r="H1347" s="25"/>
      <c r="I1347" s="25"/>
      <c r="M1347" s="42"/>
      <c r="N1347" s="9"/>
      <c r="O1347" s="9"/>
      <c r="P1347" s="9"/>
      <c r="Q1347" s="8"/>
      <c r="R1347" s="8"/>
      <c r="S1347" s="42"/>
      <c r="T1347" s="42"/>
      <c r="U1347" s="42"/>
      <c r="V1347" s="42"/>
      <c r="W1347" s="42"/>
      <c r="X1347" s="42"/>
      <c r="Y1347" s="25"/>
    </row>
    <row r="1348" spans="6:25">
      <c r="F1348" s="4"/>
      <c r="H1348" s="25"/>
      <c r="I1348" s="25"/>
      <c r="M1348" s="42"/>
      <c r="N1348" s="9"/>
      <c r="O1348" s="9"/>
      <c r="P1348" s="9"/>
      <c r="Q1348" s="8"/>
      <c r="R1348" s="8"/>
      <c r="S1348" s="42"/>
      <c r="T1348" s="42"/>
      <c r="U1348" s="42"/>
      <c r="V1348" s="42"/>
      <c r="W1348" s="42"/>
      <c r="X1348" s="42"/>
      <c r="Y1348" s="25"/>
    </row>
    <row r="1349" spans="6:25">
      <c r="F1349" s="4"/>
      <c r="H1349" s="25"/>
      <c r="I1349" s="25"/>
      <c r="M1349" s="42"/>
      <c r="N1349" s="9"/>
      <c r="O1349" s="9"/>
      <c r="P1349" s="9"/>
      <c r="Q1349" s="8"/>
      <c r="R1349" s="8"/>
      <c r="S1349" s="42"/>
      <c r="T1349" s="42"/>
      <c r="U1349" s="42"/>
      <c r="V1349" s="42"/>
      <c r="W1349" s="42"/>
      <c r="X1349" s="42"/>
      <c r="Y1349" s="25"/>
    </row>
    <row r="1350" spans="6:25">
      <c r="F1350" s="4"/>
      <c r="H1350" s="25"/>
      <c r="I1350" s="25"/>
      <c r="M1350" s="42"/>
      <c r="N1350" s="9"/>
      <c r="O1350" s="9"/>
      <c r="P1350" s="9"/>
      <c r="Q1350" s="8"/>
      <c r="R1350" s="8"/>
      <c r="S1350" s="42"/>
      <c r="T1350" s="42"/>
      <c r="U1350" s="42"/>
      <c r="V1350" s="42"/>
      <c r="W1350" s="42"/>
      <c r="X1350" s="42"/>
      <c r="Y1350" s="25"/>
    </row>
    <row r="1351" spans="6:25">
      <c r="F1351" s="4"/>
      <c r="H1351" s="25"/>
      <c r="I1351" s="25"/>
      <c r="M1351" s="42"/>
      <c r="N1351" s="9"/>
      <c r="O1351" s="9"/>
      <c r="P1351" s="9"/>
      <c r="Q1351" s="8"/>
      <c r="R1351" s="8"/>
      <c r="S1351" s="42"/>
      <c r="T1351" s="42"/>
      <c r="U1351" s="42"/>
      <c r="V1351" s="42"/>
      <c r="W1351" s="42"/>
      <c r="X1351" s="42"/>
      <c r="Y1351" s="25"/>
    </row>
    <row r="1352" spans="6:25">
      <c r="F1352" s="4"/>
      <c r="H1352" s="25"/>
      <c r="I1352" s="25"/>
      <c r="M1352" s="42"/>
      <c r="N1352" s="9"/>
      <c r="O1352" s="9"/>
      <c r="P1352" s="9"/>
      <c r="Q1352" s="8"/>
      <c r="R1352" s="8"/>
      <c r="S1352" s="42"/>
      <c r="T1352" s="42"/>
      <c r="U1352" s="42"/>
      <c r="V1352" s="42"/>
      <c r="W1352" s="42"/>
      <c r="X1352" s="42"/>
      <c r="Y1352" s="25"/>
    </row>
    <row r="1353" spans="6:25">
      <c r="F1353" s="4"/>
      <c r="H1353" s="25"/>
      <c r="I1353" s="25"/>
      <c r="M1353" s="42"/>
      <c r="N1353" s="9"/>
      <c r="O1353" s="9"/>
      <c r="P1353" s="9"/>
      <c r="Q1353" s="8"/>
      <c r="R1353" s="8"/>
      <c r="S1353" s="42"/>
      <c r="T1353" s="42"/>
      <c r="U1353" s="42"/>
      <c r="V1353" s="42"/>
      <c r="W1353" s="42"/>
      <c r="X1353" s="42"/>
      <c r="Y1353" s="25"/>
    </row>
    <row r="1354" spans="6:25">
      <c r="F1354" s="4"/>
      <c r="H1354" s="25"/>
      <c r="I1354" s="25"/>
      <c r="M1354" s="42"/>
      <c r="N1354" s="9"/>
      <c r="O1354" s="9"/>
      <c r="P1354" s="9"/>
      <c r="Q1354" s="8"/>
      <c r="R1354" s="8"/>
      <c r="S1354" s="42"/>
      <c r="T1354" s="42"/>
      <c r="U1354" s="42"/>
      <c r="V1354" s="42"/>
      <c r="W1354" s="42"/>
      <c r="X1354" s="42"/>
      <c r="Y1354" s="25"/>
    </row>
    <row r="1355" spans="6:25">
      <c r="F1355" s="4"/>
      <c r="H1355" s="25"/>
      <c r="I1355" s="25"/>
      <c r="M1355" s="42"/>
      <c r="N1355" s="9"/>
      <c r="O1355" s="9"/>
      <c r="P1355" s="9"/>
      <c r="Q1355" s="8"/>
      <c r="R1355" s="8"/>
      <c r="S1355" s="42"/>
      <c r="T1355" s="42"/>
      <c r="U1355" s="42"/>
      <c r="V1355" s="42"/>
      <c r="W1355" s="42"/>
      <c r="X1355" s="42"/>
      <c r="Y1355" s="25"/>
    </row>
    <row r="1356" spans="6:25">
      <c r="F1356" s="4"/>
      <c r="H1356" s="25"/>
      <c r="I1356" s="25"/>
      <c r="M1356" s="42"/>
      <c r="N1356" s="9"/>
      <c r="O1356" s="9"/>
      <c r="P1356" s="9"/>
      <c r="Q1356" s="8"/>
      <c r="R1356" s="8"/>
      <c r="S1356" s="42"/>
      <c r="T1356" s="42"/>
      <c r="U1356" s="42"/>
      <c r="V1356" s="42"/>
      <c r="W1356" s="42"/>
      <c r="X1356" s="42"/>
      <c r="Y1356" s="25"/>
    </row>
    <row r="1357" spans="6:25">
      <c r="F1357" s="4"/>
      <c r="H1357" s="25"/>
      <c r="I1357" s="25"/>
      <c r="M1357" s="42"/>
      <c r="N1357" s="9"/>
      <c r="O1357" s="9"/>
      <c r="P1357" s="9"/>
      <c r="Q1357" s="8"/>
      <c r="R1357" s="8"/>
      <c r="S1357" s="42"/>
      <c r="T1357" s="42"/>
      <c r="U1357" s="42"/>
      <c r="V1357" s="42"/>
      <c r="W1357" s="42"/>
      <c r="X1357" s="42"/>
      <c r="Y1357" s="25"/>
    </row>
    <row r="1358" spans="6:25">
      <c r="F1358" s="4"/>
      <c r="H1358" s="25"/>
      <c r="I1358" s="25"/>
      <c r="M1358" s="42"/>
      <c r="N1358" s="9"/>
      <c r="O1358" s="9"/>
      <c r="P1358" s="9"/>
      <c r="Q1358" s="8"/>
      <c r="R1358" s="8"/>
      <c r="S1358" s="42"/>
      <c r="T1358" s="42"/>
      <c r="U1358" s="42"/>
      <c r="V1358" s="42"/>
      <c r="W1358" s="42"/>
      <c r="X1358" s="42"/>
      <c r="Y1358" s="25"/>
    </row>
    <row r="1359" spans="6:25">
      <c r="F1359" s="4"/>
      <c r="H1359" s="25"/>
      <c r="I1359" s="25"/>
      <c r="M1359" s="42"/>
      <c r="N1359" s="9"/>
      <c r="O1359" s="9"/>
      <c r="P1359" s="9"/>
      <c r="Q1359" s="8"/>
      <c r="R1359" s="8"/>
      <c r="S1359" s="42"/>
      <c r="T1359" s="42"/>
      <c r="U1359" s="42"/>
      <c r="V1359" s="42"/>
      <c r="W1359" s="42"/>
      <c r="X1359" s="42"/>
      <c r="Y1359" s="25"/>
    </row>
    <row r="1360" spans="6:25">
      <c r="F1360" s="4"/>
      <c r="H1360" s="25"/>
      <c r="I1360" s="25"/>
      <c r="M1360" s="42"/>
      <c r="N1360" s="9"/>
      <c r="O1360" s="9"/>
      <c r="P1360" s="9"/>
      <c r="Q1360" s="8"/>
      <c r="R1360" s="8"/>
      <c r="S1360" s="42"/>
      <c r="T1360" s="42"/>
      <c r="U1360" s="42"/>
      <c r="V1360" s="42"/>
      <c r="W1360" s="42"/>
      <c r="X1360" s="42"/>
      <c r="Y1360" s="25"/>
    </row>
    <row r="1361" spans="6:25">
      <c r="F1361" s="4"/>
      <c r="H1361" s="25"/>
      <c r="I1361" s="25"/>
      <c r="M1361" s="42"/>
      <c r="N1361" s="9"/>
      <c r="O1361" s="9"/>
      <c r="P1361" s="9"/>
      <c r="Q1361" s="8"/>
      <c r="R1361" s="8"/>
      <c r="S1361" s="42"/>
      <c r="T1361" s="42"/>
      <c r="U1361" s="42"/>
      <c r="V1361" s="42"/>
      <c r="W1361" s="42"/>
      <c r="X1361" s="42"/>
      <c r="Y1361" s="25"/>
    </row>
    <row r="1362" spans="6:25">
      <c r="F1362" s="4"/>
      <c r="H1362" s="25"/>
      <c r="I1362" s="25"/>
      <c r="M1362" s="42"/>
      <c r="N1362" s="9"/>
      <c r="O1362" s="9"/>
      <c r="P1362" s="9"/>
      <c r="Q1362" s="8"/>
      <c r="R1362" s="8"/>
      <c r="S1362" s="42"/>
      <c r="T1362" s="42"/>
      <c r="U1362" s="42"/>
      <c r="V1362" s="42"/>
      <c r="W1362" s="42"/>
      <c r="X1362" s="42"/>
      <c r="Y1362" s="25"/>
    </row>
    <row r="1363" spans="6:25">
      <c r="F1363" s="4"/>
      <c r="H1363" s="25"/>
      <c r="I1363" s="25"/>
      <c r="M1363" s="42"/>
      <c r="N1363" s="9"/>
      <c r="O1363" s="9"/>
      <c r="P1363" s="9"/>
      <c r="Q1363" s="8"/>
      <c r="R1363" s="8"/>
      <c r="S1363" s="42"/>
      <c r="T1363" s="42"/>
      <c r="U1363" s="42"/>
      <c r="V1363" s="42"/>
      <c r="W1363" s="42"/>
      <c r="X1363" s="42"/>
      <c r="Y1363" s="25"/>
    </row>
    <row r="1364" spans="6:25">
      <c r="F1364" s="4"/>
      <c r="H1364" s="25"/>
      <c r="I1364" s="25"/>
      <c r="M1364" s="42"/>
      <c r="N1364" s="9"/>
      <c r="O1364" s="9"/>
      <c r="P1364" s="9"/>
      <c r="Q1364" s="8"/>
      <c r="R1364" s="8"/>
      <c r="S1364" s="42"/>
      <c r="T1364" s="42"/>
      <c r="U1364" s="42"/>
      <c r="V1364" s="42"/>
      <c r="W1364" s="42"/>
      <c r="X1364" s="42"/>
      <c r="Y1364" s="25"/>
    </row>
    <row r="1365" spans="6:25">
      <c r="F1365" s="4"/>
      <c r="H1365" s="25"/>
      <c r="I1365" s="25"/>
      <c r="M1365" s="42"/>
      <c r="N1365" s="9"/>
      <c r="O1365" s="9"/>
      <c r="P1365" s="9"/>
      <c r="Q1365" s="8"/>
      <c r="R1365" s="8"/>
      <c r="S1365" s="42"/>
      <c r="T1365" s="42"/>
      <c r="U1365" s="42"/>
      <c r="V1365" s="42"/>
      <c r="W1365" s="42"/>
      <c r="X1365" s="42"/>
      <c r="Y1365" s="25"/>
    </row>
    <row r="1366" spans="6:25">
      <c r="F1366" s="4"/>
      <c r="H1366" s="25"/>
      <c r="I1366" s="25"/>
      <c r="M1366" s="42"/>
      <c r="N1366" s="9"/>
      <c r="O1366" s="9"/>
      <c r="P1366" s="9"/>
      <c r="Q1366" s="8"/>
      <c r="R1366" s="8"/>
      <c r="S1366" s="42"/>
      <c r="T1366" s="42"/>
      <c r="U1366" s="42"/>
      <c r="V1366" s="42"/>
      <c r="W1366" s="42"/>
      <c r="X1366" s="42"/>
      <c r="Y1366" s="25"/>
    </row>
    <row r="1367" spans="6:25">
      <c r="F1367" s="4"/>
      <c r="H1367" s="25"/>
      <c r="I1367" s="25"/>
      <c r="M1367" s="42"/>
      <c r="N1367" s="9"/>
      <c r="O1367" s="9"/>
      <c r="P1367" s="9"/>
      <c r="Q1367" s="8"/>
      <c r="R1367" s="8"/>
      <c r="S1367" s="42"/>
      <c r="T1367" s="42"/>
      <c r="U1367" s="42"/>
      <c r="V1367" s="42"/>
      <c r="W1367" s="42"/>
      <c r="X1367" s="42"/>
      <c r="Y1367" s="25"/>
    </row>
    <row r="1368" spans="6:25">
      <c r="F1368" s="4"/>
      <c r="H1368" s="25"/>
      <c r="I1368" s="25"/>
      <c r="M1368" s="42"/>
      <c r="N1368" s="9"/>
      <c r="O1368" s="9"/>
      <c r="P1368" s="9"/>
      <c r="Q1368" s="8"/>
      <c r="R1368" s="8"/>
      <c r="S1368" s="42"/>
      <c r="T1368" s="42"/>
      <c r="U1368" s="42"/>
      <c r="V1368" s="42"/>
      <c r="W1368" s="42"/>
      <c r="X1368" s="42"/>
      <c r="Y1368" s="25"/>
    </row>
    <row r="1369" spans="6:25">
      <c r="F1369" s="4"/>
      <c r="H1369" s="25"/>
      <c r="I1369" s="25"/>
      <c r="M1369" s="42"/>
      <c r="N1369" s="9"/>
      <c r="O1369" s="9"/>
      <c r="P1369" s="9"/>
      <c r="Q1369" s="8"/>
      <c r="R1369" s="8"/>
      <c r="S1369" s="42"/>
      <c r="T1369" s="42"/>
      <c r="U1369" s="42"/>
      <c r="V1369" s="42"/>
      <c r="W1369" s="42"/>
      <c r="X1369" s="42"/>
      <c r="Y1369" s="25"/>
    </row>
    <row r="1370" spans="6:25">
      <c r="F1370" s="4"/>
      <c r="H1370" s="25"/>
      <c r="I1370" s="25"/>
      <c r="M1370" s="42"/>
      <c r="N1370" s="9"/>
      <c r="O1370" s="9"/>
      <c r="P1370" s="9"/>
      <c r="Q1370" s="8"/>
      <c r="R1370" s="8"/>
      <c r="S1370" s="42"/>
      <c r="T1370" s="42"/>
      <c r="U1370" s="42"/>
      <c r="V1370" s="42"/>
      <c r="W1370" s="42"/>
      <c r="X1370" s="42"/>
      <c r="Y1370" s="25"/>
    </row>
    <row r="1371" spans="6:25">
      <c r="F1371" s="4"/>
      <c r="H1371" s="25"/>
      <c r="I1371" s="25"/>
      <c r="M1371" s="42"/>
      <c r="N1371" s="9"/>
      <c r="O1371" s="9"/>
      <c r="P1371" s="9"/>
      <c r="Q1371" s="8"/>
      <c r="R1371" s="8"/>
      <c r="S1371" s="42"/>
      <c r="T1371" s="42"/>
      <c r="U1371" s="42"/>
      <c r="V1371" s="42"/>
      <c r="W1371" s="42"/>
      <c r="X1371" s="42"/>
      <c r="Y1371" s="25"/>
    </row>
    <row r="1372" spans="6:25">
      <c r="F1372" s="4"/>
      <c r="H1372" s="25"/>
      <c r="I1372" s="25"/>
      <c r="M1372" s="42"/>
      <c r="N1372" s="9"/>
      <c r="O1372" s="9"/>
      <c r="P1372" s="9"/>
      <c r="Q1372" s="8"/>
      <c r="R1372" s="8"/>
      <c r="S1372" s="42"/>
      <c r="T1372" s="42"/>
      <c r="U1372" s="42"/>
      <c r="V1372" s="42"/>
      <c r="W1372" s="42"/>
      <c r="X1372" s="42"/>
      <c r="Y1372" s="25"/>
    </row>
    <row r="1373" spans="6:25">
      <c r="F1373" s="4"/>
      <c r="H1373" s="25"/>
      <c r="I1373" s="25"/>
      <c r="M1373" s="42"/>
      <c r="N1373" s="9"/>
      <c r="O1373" s="9"/>
      <c r="P1373" s="9"/>
      <c r="Q1373" s="8"/>
      <c r="R1373" s="8"/>
      <c r="S1373" s="42"/>
      <c r="T1373" s="42"/>
      <c r="U1373" s="42"/>
      <c r="V1373" s="42"/>
      <c r="W1373" s="42"/>
      <c r="X1373" s="42"/>
      <c r="Y1373" s="25"/>
    </row>
    <row r="1374" spans="6:25">
      <c r="F1374" s="4"/>
      <c r="H1374" s="25"/>
      <c r="I1374" s="25"/>
      <c r="M1374" s="42"/>
      <c r="N1374" s="9"/>
      <c r="O1374" s="9"/>
      <c r="P1374" s="9"/>
      <c r="Q1374" s="8"/>
      <c r="R1374" s="8"/>
      <c r="S1374" s="42"/>
      <c r="T1374" s="42"/>
      <c r="U1374" s="42"/>
      <c r="V1374" s="42"/>
      <c r="W1374" s="42"/>
      <c r="X1374" s="42"/>
      <c r="Y1374" s="25"/>
    </row>
    <row r="1375" spans="6:25">
      <c r="F1375" s="4"/>
      <c r="H1375" s="25"/>
      <c r="I1375" s="25"/>
      <c r="M1375" s="42"/>
      <c r="N1375" s="9"/>
      <c r="O1375" s="9"/>
      <c r="P1375" s="9"/>
      <c r="Q1375" s="8"/>
      <c r="R1375" s="8"/>
      <c r="S1375" s="42"/>
      <c r="T1375" s="42"/>
      <c r="U1375" s="42"/>
      <c r="V1375" s="42"/>
      <c r="W1375" s="42"/>
      <c r="X1375" s="42"/>
      <c r="Y1375" s="25"/>
    </row>
    <row r="1376" spans="6:25">
      <c r="F1376" s="4"/>
      <c r="H1376" s="25"/>
      <c r="I1376" s="25"/>
      <c r="M1376" s="42"/>
      <c r="N1376" s="9"/>
      <c r="O1376" s="9"/>
      <c r="P1376" s="9"/>
      <c r="Q1376" s="8"/>
      <c r="R1376" s="8"/>
      <c r="S1376" s="42"/>
      <c r="T1376" s="42"/>
      <c r="U1376" s="42"/>
      <c r="V1376" s="42"/>
      <c r="W1376" s="42"/>
      <c r="X1376" s="42"/>
      <c r="Y1376" s="25"/>
    </row>
    <row r="1377" spans="6:25">
      <c r="F1377" s="4"/>
      <c r="H1377" s="25"/>
      <c r="I1377" s="25"/>
      <c r="M1377" s="42"/>
      <c r="N1377" s="9"/>
      <c r="O1377" s="9"/>
      <c r="P1377" s="9"/>
      <c r="Q1377" s="8"/>
      <c r="R1377" s="8"/>
      <c r="S1377" s="42"/>
      <c r="T1377" s="42"/>
      <c r="U1377" s="42"/>
      <c r="V1377" s="42"/>
      <c r="W1377" s="42"/>
      <c r="X1377" s="42"/>
      <c r="Y1377" s="25"/>
    </row>
    <row r="1378" spans="6:25">
      <c r="F1378" s="4"/>
      <c r="H1378" s="25"/>
      <c r="I1378" s="25"/>
      <c r="M1378" s="42"/>
      <c r="N1378" s="9"/>
      <c r="O1378" s="9"/>
      <c r="P1378" s="9"/>
      <c r="Q1378" s="8"/>
      <c r="R1378" s="8"/>
      <c r="S1378" s="42"/>
      <c r="T1378" s="42"/>
      <c r="U1378" s="42"/>
      <c r="V1378" s="42"/>
      <c r="W1378" s="42"/>
      <c r="X1378" s="42"/>
      <c r="Y1378" s="25"/>
    </row>
    <row r="1379" spans="6:25">
      <c r="F1379" s="4"/>
      <c r="H1379" s="25"/>
      <c r="I1379" s="25"/>
      <c r="M1379" s="42"/>
      <c r="N1379" s="9"/>
      <c r="O1379" s="9"/>
      <c r="P1379" s="9"/>
      <c r="Q1379" s="8"/>
      <c r="R1379" s="8"/>
      <c r="S1379" s="42"/>
      <c r="T1379" s="42"/>
      <c r="U1379" s="42"/>
      <c r="V1379" s="42"/>
      <c r="W1379" s="42"/>
      <c r="X1379" s="42"/>
      <c r="Y1379" s="25"/>
    </row>
    <row r="1380" spans="6:25">
      <c r="F1380" s="4"/>
      <c r="H1380" s="25"/>
      <c r="I1380" s="25"/>
      <c r="M1380" s="42"/>
      <c r="N1380" s="9"/>
      <c r="O1380" s="9"/>
      <c r="P1380" s="9"/>
      <c r="Q1380" s="8"/>
      <c r="R1380" s="8"/>
      <c r="S1380" s="42"/>
      <c r="T1380" s="42"/>
      <c r="U1380" s="42"/>
      <c r="V1380" s="42"/>
      <c r="W1380" s="42"/>
      <c r="X1380" s="42"/>
      <c r="Y1380" s="25"/>
    </row>
    <row r="1381" spans="6:25">
      <c r="F1381" s="4"/>
      <c r="H1381" s="25"/>
      <c r="I1381" s="25"/>
      <c r="M1381" s="42"/>
      <c r="N1381" s="9"/>
      <c r="O1381" s="9"/>
      <c r="P1381" s="9"/>
      <c r="Q1381" s="8"/>
      <c r="R1381" s="8"/>
      <c r="S1381" s="42"/>
      <c r="T1381" s="42"/>
      <c r="U1381" s="42"/>
      <c r="V1381" s="42"/>
      <c r="W1381" s="42"/>
      <c r="X1381" s="42"/>
      <c r="Y1381" s="25"/>
    </row>
    <row r="1382" spans="6:25">
      <c r="F1382" s="4"/>
      <c r="H1382" s="25"/>
      <c r="I1382" s="25"/>
      <c r="M1382" s="42"/>
      <c r="N1382" s="9"/>
      <c r="O1382" s="9"/>
      <c r="P1382" s="9"/>
      <c r="Q1382" s="8"/>
      <c r="R1382" s="8"/>
      <c r="S1382" s="42"/>
      <c r="T1382" s="42"/>
      <c r="U1382" s="42"/>
      <c r="V1382" s="42"/>
      <c r="W1382" s="42"/>
      <c r="X1382" s="42"/>
      <c r="Y1382" s="25"/>
    </row>
    <row r="1383" spans="6:25">
      <c r="F1383" s="4"/>
      <c r="H1383" s="25"/>
      <c r="I1383" s="25"/>
      <c r="M1383" s="42"/>
      <c r="N1383" s="9"/>
      <c r="O1383" s="9"/>
      <c r="P1383" s="9"/>
      <c r="Q1383" s="8"/>
      <c r="R1383" s="8"/>
      <c r="S1383" s="42"/>
      <c r="T1383" s="42"/>
      <c r="U1383" s="42"/>
      <c r="V1383" s="42"/>
      <c r="W1383" s="42"/>
      <c r="X1383" s="42"/>
      <c r="Y1383" s="25"/>
    </row>
    <row r="1384" spans="6:25">
      <c r="F1384" s="4"/>
      <c r="H1384" s="25"/>
      <c r="I1384" s="25"/>
      <c r="M1384" s="42"/>
      <c r="N1384" s="9"/>
      <c r="O1384" s="9"/>
      <c r="P1384" s="9"/>
      <c r="Q1384" s="8"/>
      <c r="R1384" s="8"/>
      <c r="S1384" s="42"/>
      <c r="T1384" s="42"/>
      <c r="U1384" s="42"/>
      <c r="V1384" s="42"/>
      <c r="W1384" s="42"/>
      <c r="X1384" s="42"/>
      <c r="Y1384" s="25"/>
    </row>
    <row r="1385" spans="6:25">
      <c r="F1385" s="4"/>
      <c r="H1385" s="25"/>
      <c r="I1385" s="25"/>
      <c r="M1385" s="42"/>
      <c r="N1385" s="9"/>
      <c r="O1385" s="9"/>
      <c r="P1385" s="9"/>
      <c r="Q1385" s="8"/>
      <c r="R1385" s="8"/>
      <c r="S1385" s="42"/>
      <c r="T1385" s="42"/>
      <c r="U1385" s="42"/>
      <c r="V1385" s="42"/>
      <c r="W1385" s="42"/>
      <c r="X1385" s="42"/>
      <c r="Y1385" s="25"/>
    </row>
    <row r="1386" spans="6:25">
      <c r="F1386" s="4"/>
      <c r="H1386" s="25"/>
      <c r="I1386" s="25"/>
      <c r="M1386" s="42"/>
      <c r="N1386" s="9"/>
      <c r="O1386" s="9"/>
      <c r="P1386" s="9"/>
      <c r="Q1386" s="8"/>
      <c r="R1386" s="8"/>
      <c r="S1386" s="42"/>
      <c r="T1386" s="42"/>
      <c r="U1386" s="42"/>
      <c r="V1386" s="42"/>
      <c r="W1386" s="42"/>
      <c r="X1386" s="42"/>
      <c r="Y1386" s="25"/>
    </row>
    <row r="1387" spans="6:25">
      <c r="F1387" s="4"/>
      <c r="H1387" s="25"/>
      <c r="I1387" s="25"/>
      <c r="M1387" s="42"/>
      <c r="N1387" s="9"/>
      <c r="O1387" s="9"/>
      <c r="P1387" s="9"/>
      <c r="Q1387" s="8"/>
      <c r="R1387" s="8"/>
      <c r="S1387" s="42"/>
      <c r="T1387" s="42"/>
      <c r="U1387" s="42"/>
      <c r="V1387" s="42"/>
      <c r="W1387" s="42"/>
      <c r="X1387" s="42"/>
      <c r="Y1387" s="25"/>
    </row>
    <row r="1388" spans="6:25">
      <c r="F1388" s="4"/>
      <c r="H1388" s="25"/>
      <c r="I1388" s="25"/>
      <c r="M1388" s="42"/>
      <c r="N1388" s="9"/>
      <c r="O1388" s="9"/>
      <c r="P1388" s="9"/>
      <c r="Q1388" s="8"/>
      <c r="R1388" s="8"/>
      <c r="S1388" s="42"/>
      <c r="T1388" s="42"/>
      <c r="U1388" s="42"/>
      <c r="V1388" s="42"/>
      <c r="W1388" s="42"/>
      <c r="X1388" s="42"/>
      <c r="Y1388" s="25"/>
    </row>
    <row r="1389" spans="6:25">
      <c r="F1389" s="4"/>
      <c r="H1389" s="25"/>
      <c r="I1389" s="25"/>
      <c r="M1389" s="42"/>
      <c r="N1389" s="9"/>
      <c r="O1389" s="9"/>
      <c r="P1389" s="9"/>
      <c r="Q1389" s="8"/>
      <c r="R1389" s="8"/>
      <c r="S1389" s="42"/>
      <c r="T1389" s="42"/>
      <c r="U1389" s="42"/>
      <c r="V1389" s="42"/>
      <c r="W1389" s="42"/>
      <c r="X1389" s="42"/>
      <c r="Y1389" s="25"/>
    </row>
    <row r="1390" spans="6:25">
      <c r="F1390" s="4"/>
      <c r="H1390" s="25"/>
      <c r="I1390" s="25"/>
      <c r="M1390" s="42"/>
      <c r="N1390" s="9"/>
      <c r="O1390" s="9"/>
      <c r="P1390" s="9"/>
      <c r="Q1390" s="8"/>
      <c r="R1390" s="8"/>
      <c r="S1390" s="42"/>
      <c r="T1390" s="42"/>
      <c r="U1390" s="42"/>
      <c r="V1390" s="42"/>
      <c r="W1390" s="42"/>
      <c r="X1390" s="42"/>
      <c r="Y1390" s="25"/>
    </row>
    <row r="1391" spans="6:25">
      <c r="F1391" s="4"/>
      <c r="H1391" s="25"/>
      <c r="I1391" s="25"/>
      <c r="M1391" s="42"/>
      <c r="N1391" s="9"/>
      <c r="O1391" s="9"/>
      <c r="P1391" s="9"/>
      <c r="Q1391" s="8"/>
      <c r="R1391" s="8"/>
      <c r="S1391" s="42"/>
      <c r="T1391" s="42"/>
      <c r="U1391" s="42"/>
      <c r="V1391" s="42"/>
      <c r="W1391" s="42"/>
      <c r="X1391" s="42"/>
      <c r="Y1391" s="25"/>
    </row>
    <row r="1392" spans="6:25">
      <c r="F1392" s="4"/>
      <c r="H1392" s="25"/>
      <c r="I1392" s="25"/>
      <c r="M1392" s="42"/>
      <c r="N1392" s="9"/>
      <c r="O1392" s="9"/>
      <c r="P1392" s="9"/>
      <c r="Q1392" s="8"/>
      <c r="R1392" s="8"/>
      <c r="S1392" s="42"/>
      <c r="T1392" s="42"/>
      <c r="U1392" s="42"/>
      <c r="V1392" s="42"/>
      <c r="W1392" s="42"/>
      <c r="X1392" s="42"/>
      <c r="Y1392" s="25"/>
    </row>
    <row r="1393" spans="5:25">
      <c r="F1393" s="4"/>
      <c r="H1393" s="25"/>
      <c r="I1393" s="25"/>
      <c r="M1393" s="42"/>
      <c r="N1393" s="9"/>
      <c r="O1393" s="9"/>
      <c r="P1393" s="9"/>
      <c r="Q1393" s="8"/>
      <c r="R1393" s="8"/>
      <c r="S1393" s="42"/>
      <c r="T1393" s="42"/>
      <c r="U1393" s="42"/>
      <c r="V1393" s="42"/>
      <c r="W1393" s="42"/>
      <c r="X1393" s="42"/>
      <c r="Y1393" s="25"/>
    </row>
    <row r="1394" spans="5:25">
      <c r="F1394" s="4"/>
      <c r="H1394" s="25"/>
      <c r="I1394" s="25"/>
      <c r="M1394" s="42"/>
      <c r="N1394" s="9"/>
      <c r="O1394" s="9"/>
      <c r="P1394" s="9"/>
      <c r="Q1394" s="8"/>
      <c r="R1394" s="8"/>
      <c r="S1394" s="42"/>
      <c r="T1394" s="42"/>
      <c r="U1394" s="42"/>
      <c r="V1394" s="42"/>
      <c r="W1394" s="42"/>
      <c r="X1394" s="42"/>
      <c r="Y1394" s="25"/>
    </row>
    <row r="1395" spans="5:25">
      <c r="F1395" s="4"/>
      <c r="H1395" s="25"/>
      <c r="I1395" s="25"/>
      <c r="M1395" s="42"/>
      <c r="N1395" s="9"/>
      <c r="O1395" s="9"/>
      <c r="P1395" s="9"/>
      <c r="Q1395" s="8"/>
      <c r="R1395" s="8"/>
      <c r="S1395" s="42"/>
      <c r="T1395" s="42"/>
      <c r="U1395" s="42"/>
      <c r="V1395" s="42"/>
      <c r="W1395" s="42"/>
      <c r="X1395" s="42"/>
      <c r="Y1395" s="25"/>
    </row>
    <row r="1396" spans="5:25">
      <c r="F1396" s="4"/>
      <c r="H1396" s="25"/>
      <c r="I1396" s="25"/>
      <c r="M1396" s="42"/>
      <c r="N1396" s="9"/>
      <c r="O1396" s="9"/>
      <c r="P1396" s="9"/>
      <c r="Q1396" s="8"/>
      <c r="R1396" s="8"/>
      <c r="S1396" s="42"/>
      <c r="T1396" s="42"/>
      <c r="U1396" s="42"/>
      <c r="V1396" s="42"/>
      <c r="W1396" s="42"/>
      <c r="X1396" s="42"/>
      <c r="Y1396" s="25"/>
    </row>
    <row r="1397" spans="5:25">
      <c r="E1397" s="38"/>
      <c r="F1397" s="4"/>
      <c r="H1397" s="25"/>
      <c r="I1397" s="25"/>
      <c r="M1397" s="42"/>
      <c r="N1397" s="9"/>
      <c r="O1397" s="9"/>
      <c r="P1397" s="9"/>
      <c r="Q1397" s="8"/>
      <c r="R1397" s="8"/>
      <c r="S1397" s="42"/>
      <c r="T1397" s="42"/>
      <c r="U1397" s="42"/>
      <c r="V1397" s="42"/>
      <c r="W1397" s="42"/>
      <c r="X1397" s="42"/>
      <c r="Y1397" s="25"/>
    </row>
    <row r="1398" spans="5:25">
      <c r="F1398" s="4"/>
      <c r="H1398" s="25"/>
      <c r="I1398" s="25"/>
      <c r="M1398" s="42"/>
      <c r="N1398" s="9"/>
      <c r="O1398" s="9"/>
      <c r="P1398" s="9"/>
      <c r="Q1398" s="8"/>
      <c r="R1398" s="8"/>
      <c r="S1398" s="42"/>
      <c r="T1398" s="42"/>
      <c r="U1398" s="42"/>
      <c r="V1398" s="42"/>
      <c r="W1398" s="42"/>
      <c r="X1398" s="42"/>
      <c r="Y1398" s="25"/>
    </row>
    <row r="1399" spans="5:25">
      <c r="F1399" s="4"/>
      <c r="H1399" s="25"/>
      <c r="I1399" s="25"/>
      <c r="M1399" s="42"/>
      <c r="N1399" s="9"/>
      <c r="O1399" s="9"/>
      <c r="P1399" s="9"/>
      <c r="Q1399" s="8"/>
      <c r="R1399" s="8"/>
      <c r="S1399" s="42"/>
      <c r="T1399" s="42"/>
      <c r="U1399" s="42"/>
      <c r="V1399" s="42"/>
      <c r="W1399" s="42"/>
      <c r="X1399" s="42"/>
      <c r="Y1399" s="25"/>
    </row>
    <row r="1400" spans="5:25">
      <c r="F1400" s="4"/>
      <c r="H1400" s="25"/>
      <c r="I1400" s="25"/>
      <c r="M1400" s="42"/>
      <c r="N1400" s="9"/>
      <c r="O1400" s="9"/>
      <c r="P1400" s="9"/>
      <c r="Q1400" s="8"/>
      <c r="R1400" s="8"/>
      <c r="S1400" s="42"/>
      <c r="T1400" s="42"/>
      <c r="U1400" s="42"/>
      <c r="V1400" s="42"/>
      <c r="W1400" s="42"/>
      <c r="X1400" s="42"/>
      <c r="Y1400" s="25"/>
    </row>
    <row r="1401" spans="5:25">
      <c r="F1401" s="4"/>
      <c r="H1401" s="25"/>
      <c r="I1401" s="25"/>
      <c r="M1401" s="42"/>
      <c r="N1401" s="9"/>
      <c r="O1401" s="9"/>
      <c r="P1401" s="9"/>
      <c r="Q1401" s="8"/>
      <c r="R1401" s="8"/>
      <c r="S1401" s="42"/>
      <c r="T1401" s="42"/>
      <c r="U1401" s="42"/>
      <c r="V1401" s="42"/>
      <c r="W1401" s="42"/>
      <c r="X1401" s="42"/>
      <c r="Y1401" s="25"/>
    </row>
    <row r="1402" spans="5:25">
      <c r="F1402" s="4"/>
      <c r="H1402" s="25"/>
      <c r="I1402" s="25"/>
      <c r="M1402" s="42"/>
      <c r="N1402" s="9"/>
      <c r="O1402" s="9"/>
      <c r="P1402" s="9"/>
      <c r="Q1402" s="8"/>
      <c r="R1402" s="8"/>
      <c r="S1402" s="42"/>
      <c r="T1402" s="42"/>
      <c r="U1402" s="42"/>
      <c r="V1402" s="42"/>
      <c r="W1402" s="42"/>
      <c r="X1402" s="42"/>
      <c r="Y1402" s="25"/>
    </row>
    <row r="1403" spans="5:25">
      <c r="F1403" s="4"/>
      <c r="H1403" s="25"/>
      <c r="I1403" s="25"/>
      <c r="M1403" s="42"/>
      <c r="N1403" s="9"/>
      <c r="O1403" s="9"/>
      <c r="P1403" s="9"/>
      <c r="Q1403" s="8"/>
      <c r="R1403" s="8"/>
      <c r="S1403" s="42"/>
      <c r="T1403" s="42"/>
      <c r="U1403" s="42"/>
      <c r="V1403" s="42"/>
      <c r="W1403" s="42"/>
      <c r="X1403" s="42"/>
      <c r="Y1403" s="25"/>
    </row>
    <row r="1404" spans="5:25">
      <c r="F1404" s="4"/>
      <c r="H1404" s="25"/>
      <c r="I1404" s="25"/>
      <c r="M1404" s="42"/>
      <c r="N1404" s="9"/>
      <c r="O1404" s="9"/>
      <c r="P1404" s="9"/>
      <c r="Q1404" s="8"/>
      <c r="R1404" s="8"/>
      <c r="S1404" s="42"/>
      <c r="T1404" s="42"/>
      <c r="U1404" s="42"/>
      <c r="V1404" s="42"/>
      <c r="W1404" s="42"/>
      <c r="X1404" s="42"/>
      <c r="Y1404" s="25"/>
    </row>
    <row r="1405" spans="5:25">
      <c r="F1405" s="4"/>
      <c r="H1405" s="25"/>
      <c r="I1405" s="25"/>
      <c r="M1405" s="42"/>
      <c r="N1405" s="9"/>
      <c r="O1405" s="9"/>
      <c r="P1405" s="9"/>
      <c r="Q1405" s="8"/>
      <c r="R1405" s="8"/>
      <c r="S1405" s="42"/>
      <c r="T1405" s="42"/>
      <c r="U1405" s="42"/>
      <c r="V1405" s="42"/>
      <c r="W1405" s="42"/>
      <c r="X1405" s="42"/>
      <c r="Y1405" s="25"/>
    </row>
    <row r="1406" spans="5:25">
      <c r="F1406" s="4"/>
      <c r="H1406" s="25"/>
      <c r="I1406" s="25"/>
      <c r="M1406" s="42"/>
      <c r="N1406" s="9"/>
      <c r="O1406" s="9"/>
      <c r="P1406" s="9"/>
      <c r="Q1406" s="8"/>
      <c r="R1406" s="8"/>
      <c r="S1406" s="42"/>
      <c r="T1406" s="42"/>
      <c r="U1406" s="42"/>
      <c r="V1406" s="42"/>
      <c r="W1406" s="42"/>
      <c r="X1406" s="42"/>
      <c r="Y1406" s="25"/>
    </row>
    <row r="1407" spans="5:25">
      <c r="F1407" s="4"/>
      <c r="H1407" s="25"/>
      <c r="I1407" s="25"/>
      <c r="M1407" s="42"/>
      <c r="N1407" s="9"/>
      <c r="O1407" s="9"/>
      <c r="P1407" s="9"/>
      <c r="Q1407" s="8"/>
      <c r="R1407" s="8"/>
      <c r="S1407" s="42"/>
      <c r="T1407" s="42"/>
      <c r="U1407" s="42"/>
      <c r="V1407" s="42"/>
      <c r="W1407" s="42"/>
      <c r="X1407" s="42"/>
      <c r="Y1407" s="25"/>
    </row>
    <row r="1408" spans="5:25">
      <c r="E1408" s="38"/>
      <c r="F1408" s="4"/>
      <c r="H1408" s="25"/>
      <c r="I1408" s="25"/>
      <c r="M1408" s="42"/>
      <c r="N1408" s="9"/>
      <c r="O1408" s="9"/>
      <c r="P1408" s="9"/>
      <c r="Q1408" s="8"/>
      <c r="R1408" s="8"/>
      <c r="S1408" s="42"/>
      <c r="T1408" s="42"/>
      <c r="U1408" s="42"/>
      <c r="V1408" s="42"/>
      <c r="W1408" s="42"/>
      <c r="X1408" s="42"/>
      <c r="Y1408" s="25"/>
    </row>
    <row r="1409" spans="5:25">
      <c r="F1409" s="4"/>
      <c r="H1409" s="25"/>
      <c r="I1409" s="25"/>
      <c r="M1409" s="42"/>
      <c r="N1409" s="9"/>
      <c r="O1409" s="9"/>
      <c r="P1409" s="9"/>
      <c r="Q1409" s="8"/>
      <c r="R1409" s="8"/>
      <c r="S1409" s="42"/>
      <c r="T1409" s="42"/>
      <c r="U1409" s="42"/>
      <c r="V1409" s="42"/>
      <c r="W1409" s="42"/>
      <c r="X1409" s="42"/>
      <c r="Y1409" s="25"/>
    </row>
    <row r="1410" spans="5:25">
      <c r="F1410" s="4"/>
      <c r="H1410" s="25"/>
      <c r="I1410" s="25"/>
      <c r="M1410" s="42"/>
      <c r="N1410" s="9"/>
      <c r="O1410" s="9"/>
      <c r="P1410" s="9"/>
      <c r="Q1410" s="8"/>
      <c r="R1410" s="8"/>
      <c r="S1410" s="42"/>
      <c r="T1410" s="42"/>
      <c r="U1410" s="42"/>
      <c r="V1410" s="42"/>
      <c r="W1410" s="42"/>
      <c r="X1410" s="42"/>
      <c r="Y1410" s="25"/>
    </row>
    <row r="1411" spans="5:25">
      <c r="F1411" s="4"/>
      <c r="H1411" s="25"/>
      <c r="I1411" s="25"/>
      <c r="M1411" s="42"/>
      <c r="N1411" s="9"/>
      <c r="O1411" s="9"/>
      <c r="P1411" s="9"/>
      <c r="Q1411" s="8"/>
      <c r="R1411" s="8"/>
      <c r="S1411" s="42"/>
      <c r="T1411" s="42"/>
      <c r="U1411" s="42"/>
      <c r="V1411" s="42"/>
      <c r="W1411" s="42"/>
      <c r="X1411" s="42"/>
      <c r="Y1411" s="25"/>
    </row>
    <row r="1412" spans="5:25">
      <c r="F1412" s="4"/>
      <c r="H1412" s="25"/>
      <c r="I1412" s="25"/>
      <c r="M1412" s="42"/>
      <c r="N1412" s="9"/>
      <c r="O1412" s="9"/>
      <c r="P1412" s="9"/>
      <c r="Q1412" s="8"/>
      <c r="R1412" s="8"/>
      <c r="S1412" s="42"/>
      <c r="T1412" s="42"/>
      <c r="U1412" s="42"/>
      <c r="V1412" s="42"/>
      <c r="W1412" s="42"/>
      <c r="X1412" s="42"/>
      <c r="Y1412" s="25"/>
    </row>
    <row r="1413" spans="5:25">
      <c r="F1413" s="4"/>
      <c r="H1413" s="25"/>
      <c r="I1413" s="25"/>
      <c r="M1413" s="42"/>
      <c r="N1413" s="9"/>
      <c r="O1413" s="9"/>
      <c r="P1413" s="9"/>
      <c r="Q1413" s="8"/>
      <c r="R1413" s="8"/>
      <c r="S1413" s="42"/>
      <c r="T1413" s="42"/>
      <c r="U1413" s="42"/>
      <c r="V1413" s="42"/>
      <c r="W1413" s="42"/>
      <c r="X1413" s="42"/>
      <c r="Y1413" s="25"/>
    </row>
    <row r="1414" spans="5:25">
      <c r="E1414" s="38"/>
      <c r="F1414" s="4"/>
      <c r="H1414" s="25"/>
      <c r="I1414" s="25"/>
      <c r="M1414" s="42"/>
      <c r="N1414" s="9"/>
      <c r="O1414" s="9"/>
      <c r="P1414" s="9"/>
      <c r="Q1414" s="8"/>
      <c r="R1414" s="8"/>
      <c r="S1414" s="42"/>
      <c r="T1414" s="42"/>
      <c r="U1414" s="42"/>
      <c r="V1414" s="42"/>
      <c r="W1414" s="42"/>
      <c r="X1414" s="42"/>
      <c r="Y1414" s="25"/>
    </row>
    <row r="1415" spans="5:25">
      <c r="F1415" s="4"/>
      <c r="H1415" s="25"/>
      <c r="I1415" s="25"/>
      <c r="M1415" s="42"/>
      <c r="N1415" s="9"/>
      <c r="O1415" s="9"/>
      <c r="P1415" s="9"/>
      <c r="Q1415" s="8"/>
      <c r="R1415" s="8"/>
      <c r="S1415" s="42"/>
      <c r="T1415" s="42"/>
      <c r="U1415" s="42"/>
      <c r="V1415" s="42"/>
      <c r="W1415" s="42"/>
      <c r="X1415" s="42"/>
      <c r="Y1415" s="25"/>
    </row>
    <row r="1416" spans="5:25">
      <c r="F1416" s="4"/>
      <c r="H1416" s="25"/>
      <c r="I1416" s="25"/>
      <c r="M1416" s="42"/>
      <c r="N1416" s="9"/>
      <c r="O1416" s="9"/>
      <c r="P1416" s="9"/>
      <c r="Q1416" s="8"/>
      <c r="R1416" s="8"/>
      <c r="S1416" s="42"/>
      <c r="T1416" s="42"/>
      <c r="U1416" s="42"/>
      <c r="V1416" s="42"/>
      <c r="W1416" s="42"/>
      <c r="X1416" s="42"/>
      <c r="Y1416" s="25"/>
    </row>
    <row r="1417" spans="5:25">
      <c r="F1417" s="4"/>
      <c r="H1417" s="25"/>
      <c r="I1417" s="25"/>
      <c r="M1417" s="42"/>
      <c r="N1417" s="9"/>
      <c r="O1417" s="9"/>
      <c r="P1417" s="9"/>
      <c r="Q1417" s="8"/>
      <c r="R1417" s="8"/>
      <c r="S1417" s="42"/>
      <c r="T1417" s="42"/>
      <c r="U1417" s="42"/>
      <c r="V1417" s="42"/>
      <c r="W1417" s="42"/>
      <c r="X1417" s="42"/>
      <c r="Y1417" s="25"/>
    </row>
    <row r="1418" spans="5:25">
      <c r="F1418" s="4"/>
      <c r="H1418" s="25"/>
      <c r="I1418" s="25"/>
      <c r="M1418" s="42"/>
      <c r="N1418" s="9"/>
      <c r="O1418" s="9"/>
      <c r="P1418" s="9"/>
      <c r="Q1418" s="8"/>
      <c r="R1418" s="8"/>
      <c r="S1418" s="42"/>
      <c r="T1418" s="42"/>
      <c r="U1418" s="42"/>
      <c r="V1418" s="42"/>
      <c r="W1418" s="42"/>
      <c r="X1418" s="42"/>
      <c r="Y1418" s="25"/>
    </row>
    <row r="1419" spans="5:25">
      <c r="F1419" s="4"/>
      <c r="H1419" s="25"/>
      <c r="I1419" s="25"/>
      <c r="M1419" s="42"/>
      <c r="N1419" s="9"/>
      <c r="O1419" s="9"/>
      <c r="P1419" s="9"/>
      <c r="Q1419" s="8"/>
      <c r="R1419" s="8"/>
      <c r="S1419" s="42"/>
      <c r="T1419" s="42"/>
      <c r="U1419" s="42"/>
      <c r="V1419" s="42"/>
      <c r="W1419" s="42"/>
      <c r="X1419" s="42"/>
      <c r="Y1419" s="25"/>
    </row>
    <row r="1420" spans="5:25">
      <c r="F1420" s="4"/>
      <c r="H1420" s="25"/>
      <c r="I1420" s="25"/>
      <c r="M1420" s="42"/>
      <c r="N1420" s="9"/>
      <c r="O1420" s="9"/>
      <c r="P1420" s="9"/>
      <c r="Q1420" s="8"/>
      <c r="R1420" s="8"/>
      <c r="S1420" s="42"/>
      <c r="T1420" s="42"/>
      <c r="U1420" s="42"/>
      <c r="V1420" s="42"/>
      <c r="W1420" s="42"/>
      <c r="X1420" s="42"/>
      <c r="Y1420" s="25"/>
    </row>
    <row r="1421" spans="5:25">
      <c r="F1421" s="4"/>
      <c r="H1421" s="25"/>
      <c r="I1421" s="25"/>
      <c r="M1421" s="42"/>
      <c r="N1421" s="9"/>
      <c r="O1421" s="9"/>
      <c r="P1421" s="9"/>
      <c r="Q1421" s="8"/>
      <c r="R1421" s="8"/>
      <c r="S1421" s="42"/>
      <c r="T1421" s="42"/>
      <c r="U1421" s="42"/>
      <c r="V1421" s="42"/>
      <c r="W1421" s="42"/>
      <c r="X1421" s="42"/>
      <c r="Y1421" s="25"/>
    </row>
    <row r="1422" spans="5:25">
      <c r="F1422" s="4"/>
      <c r="H1422" s="25"/>
      <c r="I1422" s="25"/>
      <c r="M1422" s="42"/>
      <c r="N1422" s="9"/>
      <c r="O1422" s="9"/>
      <c r="P1422" s="9"/>
      <c r="Q1422" s="8"/>
      <c r="R1422" s="8"/>
      <c r="S1422" s="42"/>
      <c r="T1422" s="42"/>
      <c r="U1422" s="42"/>
      <c r="V1422" s="42"/>
      <c r="W1422" s="42"/>
      <c r="X1422" s="42"/>
      <c r="Y1422" s="25"/>
    </row>
    <row r="1423" spans="5:25">
      <c r="F1423" s="4"/>
      <c r="H1423" s="25"/>
      <c r="I1423" s="25"/>
      <c r="M1423" s="42"/>
      <c r="N1423" s="9"/>
      <c r="O1423" s="9"/>
      <c r="P1423" s="9"/>
      <c r="Q1423" s="8"/>
      <c r="R1423" s="8"/>
      <c r="S1423" s="42"/>
      <c r="T1423" s="42"/>
      <c r="U1423" s="42"/>
      <c r="V1423" s="42"/>
      <c r="W1423" s="42"/>
      <c r="X1423" s="42"/>
      <c r="Y1423" s="25"/>
    </row>
    <row r="1424" spans="5:25">
      <c r="F1424" s="4"/>
      <c r="H1424" s="25"/>
      <c r="I1424" s="25"/>
      <c r="M1424" s="42"/>
      <c r="N1424" s="9"/>
      <c r="O1424" s="9"/>
      <c r="P1424" s="9"/>
      <c r="Q1424" s="8"/>
      <c r="R1424" s="8"/>
      <c r="S1424" s="42"/>
      <c r="T1424" s="42"/>
      <c r="U1424" s="42"/>
      <c r="V1424" s="42"/>
      <c r="W1424" s="42"/>
      <c r="X1424" s="42"/>
      <c r="Y1424" s="25"/>
    </row>
    <row r="1425" spans="5:25">
      <c r="F1425" s="4"/>
      <c r="H1425" s="25"/>
      <c r="I1425" s="25"/>
      <c r="M1425" s="42"/>
      <c r="N1425" s="9"/>
      <c r="O1425" s="9"/>
      <c r="P1425" s="9"/>
      <c r="Q1425" s="8"/>
      <c r="R1425" s="8"/>
      <c r="S1425" s="42"/>
      <c r="T1425" s="42"/>
      <c r="U1425" s="42"/>
      <c r="V1425" s="42"/>
      <c r="W1425" s="42"/>
      <c r="X1425" s="42"/>
      <c r="Y1425" s="25"/>
    </row>
    <row r="1426" spans="5:25">
      <c r="F1426" s="4"/>
      <c r="H1426" s="25"/>
      <c r="I1426" s="25"/>
      <c r="M1426" s="42"/>
      <c r="N1426" s="9"/>
      <c r="O1426" s="9"/>
      <c r="P1426" s="9"/>
      <c r="Q1426" s="8"/>
      <c r="R1426" s="8"/>
      <c r="S1426" s="42"/>
      <c r="T1426" s="42"/>
      <c r="U1426" s="42"/>
      <c r="V1426" s="42"/>
      <c r="W1426" s="42"/>
      <c r="X1426" s="42"/>
      <c r="Y1426" s="25"/>
    </row>
    <row r="1427" spans="5:25">
      <c r="F1427" s="4"/>
      <c r="H1427" s="25"/>
      <c r="I1427" s="25"/>
      <c r="M1427" s="42"/>
      <c r="N1427" s="9"/>
      <c r="O1427" s="9"/>
      <c r="P1427" s="9"/>
      <c r="Q1427" s="8"/>
      <c r="R1427" s="8"/>
      <c r="S1427" s="42"/>
      <c r="T1427" s="42"/>
      <c r="U1427" s="42"/>
      <c r="V1427" s="42"/>
      <c r="W1427" s="42"/>
      <c r="X1427" s="42"/>
      <c r="Y1427" s="25"/>
    </row>
    <row r="1428" spans="5:25">
      <c r="F1428" s="4"/>
      <c r="H1428" s="25"/>
      <c r="I1428" s="25"/>
      <c r="M1428" s="42"/>
      <c r="N1428" s="9"/>
      <c r="O1428" s="9"/>
      <c r="P1428" s="9"/>
      <c r="Q1428" s="8"/>
      <c r="R1428" s="8"/>
      <c r="S1428" s="42"/>
      <c r="T1428" s="42"/>
      <c r="U1428" s="42"/>
      <c r="V1428" s="42"/>
      <c r="W1428" s="42"/>
      <c r="X1428" s="42"/>
      <c r="Y1428" s="25"/>
    </row>
    <row r="1429" spans="5:25">
      <c r="F1429" s="4"/>
      <c r="H1429" s="25"/>
      <c r="I1429" s="25"/>
      <c r="M1429" s="42"/>
      <c r="N1429" s="9"/>
      <c r="O1429" s="9"/>
      <c r="P1429" s="9"/>
      <c r="Q1429" s="8"/>
      <c r="R1429" s="8"/>
      <c r="S1429" s="42"/>
      <c r="T1429" s="42"/>
      <c r="U1429" s="42"/>
      <c r="V1429" s="42"/>
      <c r="W1429" s="42"/>
      <c r="X1429" s="42"/>
      <c r="Y1429" s="25"/>
    </row>
    <row r="1430" spans="5:25">
      <c r="F1430" s="4"/>
      <c r="H1430" s="25"/>
      <c r="I1430" s="25"/>
      <c r="M1430" s="42"/>
      <c r="N1430" s="9"/>
      <c r="O1430" s="9"/>
      <c r="P1430" s="9"/>
      <c r="Q1430" s="8"/>
      <c r="R1430" s="8"/>
      <c r="S1430" s="42"/>
      <c r="T1430" s="42"/>
      <c r="U1430" s="42"/>
      <c r="V1430" s="42"/>
      <c r="W1430" s="42"/>
      <c r="X1430" s="42"/>
      <c r="Y1430" s="25"/>
    </row>
    <row r="1431" spans="5:25">
      <c r="F1431" s="4"/>
      <c r="H1431" s="25"/>
      <c r="I1431" s="25"/>
      <c r="M1431" s="42"/>
      <c r="N1431" s="9"/>
      <c r="O1431" s="9"/>
      <c r="P1431" s="9"/>
      <c r="Q1431" s="8"/>
      <c r="R1431" s="8"/>
      <c r="S1431" s="42"/>
      <c r="T1431" s="42"/>
      <c r="U1431" s="42"/>
      <c r="V1431" s="42"/>
      <c r="W1431" s="42"/>
      <c r="X1431" s="42"/>
      <c r="Y1431" s="25"/>
    </row>
    <row r="1432" spans="5:25">
      <c r="F1432" s="4"/>
      <c r="H1432" s="25"/>
      <c r="I1432" s="25"/>
      <c r="M1432" s="42"/>
      <c r="N1432" s="9"/>
      <c r="O1432" s="9"/>
      <c r="P1432" s="9"/>
      <c r="Q1432" s="8"/>
      <c r="R1432" s="8"/>
      <c r="S1432" s="42"/>
      <c r="T1432" s="42"/>
      <c r="U1432" s="42"/>
      <c r="V1432" s="42"/>
      <c r="W1432" s="42"/>
      <c r="X1432" s="42"/>
      <c r="Y1432" s="25"/>
    </row>
    <row r="1433" spans="5:25">
      <c r="F1433" s="4"/>
      <c r="H1433" s="25"/>
      <c r="I1433" s="25"/>
      <c r="M1433" s="42"/>
      <c r="N1433" s="9"/>
      <c r="O1433" s="9"/>
      <c r="P1433" s="9"/>
      <c r="Q1433" s="8"/>
      <c r="R1433" s="8"/>
      <c r="S1433" s="42"/>
      <c r="T1433" s="42"/>
      <c r="U1433" s="42"/>
      <c r="V1433" s="42"/>
      <c r="W1433" s="42"/>
      <c r="X1433" s="42"/>
      <c r="Y1433" s="25"/>
    </row>
    <row r="1434" spans="5:25">
      <c r="E1434" s="38"/>
      <c r="F1434" s="4"/>
      <c r="H1434" s="25"/>
      <c r="I1434" s="25"/>
      <c r="M1434" s="42"/>
      <c r="N1434" s="9"/>
      <c r="O1434" s="9"/>
      <c r="P1434" s="9"/>
      <c r="Q1434" s="8"/>
      <c r="R1434" s="8"/>
      <c r="S1434" s="42"/>
      <c r="T1434" s="42"/>
      <c r="U1434" s="42"/>
      <c r="V1434" s="42"/>
      <c r="W1434" s="42"/>
      <c r="X1434" s="42"/>
      <c r="Y1434" s="25"/>
    </row>
    <row r="1435" spans="5:25">
      <c r="F1435" s="4"/>
      <c r="H1435" s="25"/>
      <c r="I1435" s="25"/>
      <c r="M1435" s="42"/>
      <c r="N1435" s="9"/>
      <c r="O1435" s="9"/>
      <c r="P1435" s="9"/>
      <c r="Q1435" s="8"/>
      <c r="R1435" s="8"/>
      <c r="S1435" s="42"/>
      <c r="T1435" s="42"/>
      <c r="U1435" s="42"/>
      <c r="V1435" s="42"/>
      <c r="W1435" s="42"/>
      <c r="X1435" s="42"/>
      <c r="Y1435" s="25"/>
    </row>
    <row r="1436" spans="5:25">
      <c r="F1436" s="4"/>
      <c r="H1436" s="25"/>
      <c r="I1436" s="25"/>
      <c r="M1436" s="42"/>
      <c r="N1436" s="9"/>
      <c r="O1436" s="9"/>
      <c r="P1436" s="9"/>
      <c r="Q1436" s="8"/>
      <c r="R1436" s="8"/>
      <c r="S1436" s="42"/>
      <c r="T1436" s="42"/>
      <c r="U1436" s="42"/>
      <c r="V1436" s="42"/>
      <c r="W1436" s="42"/>
      <c r="X1436" s="42"/>
      <c r="Y1436" s="25"/>
    </row>
    <row r="1437" spans="5:25">
      <c r="F1437" s="4"/>
      <c r="H1437" s="25"/>
      <c r="I1437" s="25"/>
      <c r="M1437" s="42"/>
      <c r="N1437" s="9"/>
      <c r="O1437" s="9"/>
      <c r="P1437" s="9"/>
      <c r="Q1437" s="8"/>
      <c r="R1437" s="8"/>
      <c r="S1437" s="42"/>
      <c r="T1437" s="42"/>
      <c r="U1437" s="42"/>
      <c r="V1437" s="42"/>
      <c r="W1437" s="42"/>
      <c r="X1437" s="42"/>
      <c r="Y1437" s="25"/>
    </row>
    <row r="1438" spans="5:25">
      <c r="F1438" s="4"/>
      <c r="H1438" s="25"/>
      <c r="I1438" s="25"/>
      <c r="M1438" s="42"/>
      <c r="N1438" s="9"/>
      <c r="O1438" s="9"/>
      <c r="P1438" s="9"/>
      <c r="Q1438" s="8"/>
      <c r="R1438" s="8"/>
      <c r="S1438" s="42"/>
      <c r="T1438" s="42"/>
      <c r="U1438" s="42"/>
      <c r="V1438" s="42"/>
      <c r="W1438" s="42"/>
      <c r="X1438" s="42"/>
      <c r="Y1438" s="25"/>
    </row>
    <row r="1439" spans="5:25">
      <c r="E1439" s="38"/>
      <c r="F1439" s="4"/>
      <c r="H1439" s="25"/>
      <c r="I1439" s="25"/>
      <c r="M1439" s="42"/>
      <c r="N1439" s="9"/>
      <c r="O1439" s="9"/>
      <c r="P1439" s="9"/>
      <c r="Q1439" s="8"/>
      <c r="R1439" s="8"/>
      <c r="S1439" s="42"/>
      <c r="T1439" s="42"/>
      <c r="U1439" s="42"/>
      <c r="V1439" s="42"/>
      <c r="W1439" s="42"/>
      <c r="X1439" s="42"/>
      <c r="Y1439" s="25"/>
    </row>
    <row r="1440" spans="5:25">
      <c r="F1440" s="4"/>
      <c r="H1440" s="25"/>
      <c r="I1440" s="25"/>
      <c r="M1440" s="42"/>
      <c r="N1440" s="9"/>
      <c r="O1440" s="9"/>
      <c r="P1440" s="9"/>
      <c r="Q1440" s="8"/>
      <c r="R1440" s="8"/>
      <c r="S1440" s="42"/>
      <c r="T1440" s="42"/>
      <c r="U1440" s="42"/>
      <c r="V1440" s="42"/>
      <c r="W1440" s="42"/>
      <c r="X1440" s="42"/>
      <c r="Y1440" s="25"/>
    </row>
    <row r="1441" spans="5:25">
      <c r="F1441" s="4"/>
      <c r="H1441" s="25"/>
      <c r="I1441" s="25"/>
      <c r="M1441" s="42"/>
      <c r="N1441" s="9"/>
      <c r="O1441" s="9"/>
      <c r="P1441" s="9"/>
      <c r="Q1441" s="8"/>
      <c r="R1441" s="8"/>
      <c r="S1441" s="42"/>
      <c r="T1441" s="42"/>
      <c r="U1441" s="42"/>
      <c r="V1441" s="42"/>
      <c r="W1441" s="42"/>
      <c r="X1441" s="42"/>
      <c r="Y1441" s="25"/>
    </row>
    <row r="1442" spans="5:25">
      <c r="F1442" s="4"/>
      <c r="H1442" s="25"/>
      <c r="I1442" s="25"/>
      <c r="M1442" s="42"/>
      <c r="N1442" s="9"/>
      <c r="O1442" s="9"/>
      <c r="P1442" s="9"/>
      <c r="Q1442" s="8"/>
      <c r="R1442" s="8"/>
      <c r="S1442" s="42"/>
      <c r="T1442" s="42"/>
      <c r="U1442" s="42"/>
      <c r="V1442" s="42"/>
      <c r="W1442" s="42"/>
      <c r="X1442" s="42"/>
      <c r="Y1442" s="25"/>
    </row>
    <row r="1443" spans="5:25">
      <c r="E1443" s="38"/>
      <c r="F1443" s="4"/>
      <c r="H1443" s="25"/>
      <c r="I1443" s="25"/>
      <c r="M1443" s="42"/>
      <c r="N1443" s="9"/>
      <c r="O1443" s="9"/>
      <c r="P1443" s="9"/>
      <c r="Q1443" s="8"/>
      <c r="R1443" s="8"/>
      <c r="S1443" s="42"/>
      <c r="T1443" s="42"/>
      <c r="U1443" s="42"/>
      <c r="V1443" s="42"/>
      <c r="W1443" s="42"/>
      <c r="X1443" s="42"/>
      <c r="Y1443" s="25"/>
    </row>
    <row r="1444" spans="5:25">
      <c r="F1444" s="4"/>
      <c r="H1444" s="25"/>
      <c r="I1444" s="25"/>
      <c r="M1444" s="42"/>
      <c r="N1444" s="9"/>
      <c r="O1444" s="9"/>
      <c r="P1444" s="9"/>
      <c r="Q1444" s="8"/>
      <c r="R1444" s="8"/>
      <c r="S1444" s="42"/>
      <c r="T1444" s="42"/>
      <c r="U1444" s="42"/>
      <c r="V1444" s="42"/>
      <c r="W1444" s="42"/>
      <c r="X1444" s="42"/>
      <c r="Y1444" s="25"/>
    </row>
    <row r="1445" spans="5:25">
      <c r="F1445" s="4"/>
      <c r="H1445" s="25"/>
      <c r="I1445" s="25"/>
      <c r="M1445" s="42"/>
      <c r="N1445" s="9"/>
      <c r="O1445" s="9"/>
      <c r="P1445" s="9"/>
      <c r="Q1445" s="8"/>
      <c r="R1445" s="8"/>
      <c r="S1445" s="42"/>
      <c r="T1445" s="42"/>
      <c r="U1445" s="42"/>
      <c r="V1445" s="42"/>
      <c r="W1445" s="42"/>
      <c r="X1445" s="42"/>
      <c r="Y1445" s="25"/>
    </row>
    <row r="1446" spans="5:25">
      <c r="F1446" s="4"/>
      <c r="H1446" s="25"/>
      <c r="I1446" s="25"/>
      <c r="M1446" s="42"/>
      <c r="N1446" s="9"/>
      <c r="O1446" s="9"/>
      <c r="P1446" s="9"/>
      <c r="Q1446" s="8"/>
      <c r="R1446" s="8"/>
      <c r="S1446" s="42"/>
      <c r="T1446" s="42"/>
      <c r="U1446" s="42"/>
      <c r="V1446" s="42"/>
      <c r="W1446" s="42"/>
      <c r="X1446" s="42"/>
      <c r="Y1446" s="25"/>
    </row>
    <row r="1447" spans="5:25">
      <c r="F1447" s="4"/>
      <c r="H1447" s="25"/>
      <c r="I1447" s="25"/>
      <c r="M1447" s="42"/>
      <c r="N1447" s="9"/>
      <c r="O1447" s="9"/>
      <c r="P1447" s="9"/>
      <c r="Q1447" s="8"/>
      <c r="R1447" s="8"/>
      <c r="S1447" s="42"/>
      <c r="T1447" s="42"/>
      <c r="U1447" s="42"/>
      <c r="V1447" s="42"/>
      <c r="W1447" s="42"/>
      <c r="X1447" s="42"/>
      <c r="Y1447" s="25"/>
    </row>
    <row r="1448" spans="5:25">
      <c r="E1448" s="38"/>
      <c r="F1448" s="4"/>
      <c r="H1448" s="25"/>
      <c r="I1448" s="25"/>
      <c r="M1448" s="42"/>
      <c r="N1448" s="9"/>
      <c r="O1448" s="9"/>
      <c r="P1448" s="9"/>
      <c r="Q1448" s="8"/>
      <c r="R1448" s="8"/>
      <c r="S1448" s="42"/>
      <c r="T1448" s="42"/>
      <c r="U1448" s="42"/>
      <c r="V1448" s="42"/>
      <c r="W1448" s="42"/>
      <c r="X1448" s="42"/>
      <c r="Y1448" s="25"/>
    </row>
    <row r="1449" spans="5:25">
      <c r="F1449" s="4"/>
      <c r="H1449" s="25"/>
      <c r="I1449" s="25"/>
      <c r="M1449" s="42"/>
      <c r="N1449" s="9"/>
      <c r="O1449" s="9"/>
      <c r="P1449" s="9"/>
      <c r="Q1449" s="8"/>
      <c r="R1449" s="8"/>
      <c r="S1449" s="42"/>
      <c r="T1449" s="42"/>
      <c r="U1449" s="42"/>
      <c r="V1449" s="42"/>
      <c r="W1449" s="42"/>
      <c r="X1449" s="42"/>
      <c r="Y1449" s="25"/>
    </row>
    <row r="1450" spans="5:25">
      <c r="F1450" s="4"/>
      <c r="H1450" s="25"/>
      <c r="I1450" s="25"/>
      <c r="M1450" s="42"/>
      <c r="N1450" s="9"/>
      <c r="O1450" s="9"/>
      <c r="P1450" s="9"/>
      <c r="Q1450" s="8"/>
      <c r="R1450" s="8"/>
      <c r="S1450" s="42"/>
      <c r="T1450" s="42"/>
      <c r="U1450" s="42"/>
      <c r="V1450" s="42"/>
      <c r="W1450" s="42"/>
      <c r="X1450" s="42"/>
      <c r="Y1450" s="25"/>
    </row>
    <row r="1451" spans="5:25">
      <c r="E1451" s="38"/>
      <c r="F1451" s="4"/>
      <c r="H1451" s="25"/>
      <c r="I1451" s="25"/>
      <c r="M1451" s="42"/>
      <c r="N1451" s="9"/>
      <c r="O1451" s="9"/>
      <c r="P1451" s="9"/>
      <c r="Q1451" s="8"/>
      <c r="R1451" s="8"/>
      <c r="S1451" s="42"/>
      <c r="T1451" s="42"/>
      <c r="U1451" s="42"/>
      <c r="V1451" s="42"/>
      <c r="W1451" s="42"/>
      <c r="X1451" s="42"/>
      <c r="Y1451" s="25"/>
    </row>
    <row r="1452" spans="5:25">
      <c r="F1452" s="4"/>
      <c r="H1452" s="25"/>
      <c r="I1452" s="25"/>
      <c r="M1452" s="42"/>
      <c r="N1452" s="9"/>
      <c r="O1452" s="9"/>
      <c r="P1452" s="9"/>
      <c r="Q1452" s="8"/>
      <c r="R1452" s="8"/>
      <c r="S1452" s="42"/>
      <c r="T1452" s="42"/>
      <c r="U1452" s="42"/>
      <c r="V1452" s="42"/>
      <c r="W1452" s="42"/>
      <c r="X1452" s="42"/>
      <c r="Y1452" s="25"/>
    </row>
    <row r="1453" spans="5:25">
      <c r="F1453" s="4"/>
      <c r="H1453" s="25"/>
      <c r="I1453" s="25"/>
      <c r="M1453" s="42"/>
      <c r="N1453" s="9"/>
      <c r="O1453" s="9"/>
      <c r="P1453" s="9"/>
      <c r="Q1453" s="8"/>
      <c r="R1453" s="8"/>
      <c r="S1453" s="42"/>
      <c r="T1453" s="42"/>
      <c r="U1453" s="42"/>
      <c r="V1453" s="42"/>
      <c r="W1453" s="42"/>
      <c r="X1453" s="42"/>
      <c r="Y1453" s="25"/>
    </row>
    <row r="1454" spans="5:25">
      <c r="F1454" s="4"/>
      <c r="H1454" s="25"/>
      <c r="I1454" s="25"/>
      <c r="M1454" s="42"/>
      <c r="N1454" s="9"/>
      <c r="O1454" s="9"/>
      <c r="P1454" s="9"/>
      <c r="Q1454" s="8"/>
      <c r="R1454" s="8"/>
      <c r="S1454" s="42"/>
      <c r="T1454" s="42"/>
      <c r="U1454" s="42"/>
      <c r="V1454" s="42"/>
      <c r="W1454" s="42"/>
      <c r="X1454" s="42"/>
      <c r="Y1454" s="25"/>
    </row>
    <row r="1455" spans="5:25">
      <c r="F1455" s="4"/>
      <c r="H1455" s="25"/>
      <c r="I1455" s="25"/>
      <c r="M1455" s="42"/>
      <c r="N1455" s="9"/>
      <c r="O1455" s="9"/>
      <c r="P1455" s="9"/>
      <c r="Q1455" s="8"/>
      <c r="R1455" s="8"/>
      <c r="S1455" s="42"/>
      <c r="T1455" s="42"/>
      <c r="U1455" s="42"/>
      <c r="V1455" s="42"/>
      <c r="W1455" s="42"/>
      <c r="X1455" s="42"/>
      <c r="Y1455" s="25"/>
    </row>
    <row r="1456" spans="5:25">
      <c r="F1456" s="4"/>
      <c r="H1456" s="25"/>
      <c r="I1456" s="25"/>
      <c r="M1456" s="42"/>
      <c r="N1456" s="9"/>
      <c r="O1456" s="9"/>
      <c r="P1456" s="9"/>
      <c r="Q1456" s="8"/>
      <c r="R1456" s="8"/>
      <c r="S1456" s="42"/>
      <c r="T1456" s="42"/>
      <c r="U1456" s="42"/>
      <c r="V1456" s="42"/>
      <c r="W1456" s="42"/>
      <c r="X1456" s="42"/>
      <c r="Y1456" s="25"/>
    </row>
    <row r="1457" spans="5:25">
      <c r="F1457" s="4"/>
      <c r="H1457" s="25"/>
      <c r="I1457" s="25"/>
      <c r="M1457" s="42"/>
      <c r="N1457" s="9"/>
      <c r="O1457" s="9"/>
      <c r="P1457" s="9"/>
      <c r="Q1457" s="8"/>
      <c r="R1457" s="8"/>
      <c r="S1457" s="42"/>
      <c r="T1457" s="42"/>
      <c r="U1457" s="42"/>
      <c r="V1457" s="42"/>
      <c r="W1457" s="42"/>
      <c r="X1457" s="42"/>
      <c r="Y1457" s="25"/>
    </row>
    <row r="1458" spans="5:25">
      <c r="F1458" s="4"/>
      <c r="H1458" s="25"/>
      <c r="I1458" s="25"/>
      <c r="M1458" s="42"/>
      <c r="N1458" s="9"/>
      <c r="O1458" s="9"/>
      <c r="P1458" s="9"/>
      <c r="Q1458" s="8"/>
      <c r="R1458" s="8"/>
      <c r="S1458" s="42"/>
      <c r="T1458" s="42"/>
      <c r="U1458" s="42"/>
      <c r="V1458" s="42"/>
      <c r="W1458" s="42"/>
      <c r="X1458" s="42"/>
      <c r="Y1458" s="25"/>
    </row>
    <row r="1459" spans="5:25">
      <c r="E1459" s="38"/>
      <c r="F1459" s="4"/>
      <c r="H1459" s="25"/>
      <c r="I1459" s="25"/>
      <c r="M1459" s="42"/>
      <c r="N1459" s="9"/>
      <c r="O1459" s="9"/>
      <c r="P1459" s="9"/>
      <c r="Q1459" s="8"/>
      <c r="R1459" s="8"/>
      <c r="S1459" s="42"/>
      <c r="T1459" s="42"/>
      <c r="U1459" s="42"/>
      <c r="V1459" s="42"/>
      <c r="W1459" s="42"/>
      <c r="X1459" s="42"/>
      <c r="Y1459" s="25"/>
    </row>
    <row r="1460" spans="5:25">
      <c r="F1460" s="4"/>
      <c r="H1460" s="25"/>
      <c r="I1460" s="25"/>
      <c r="M1460" s="42"/>
      <c r="N1460" s="9"/>
      <c r="O1460" s="9"/>
      <c r="P1460" s="9"/>
      <c r="Q1460" s="8"/>
      <c r="R1460" s="8"/>
      <c r="S1460" s="42"/>
      <c r="T1460" s="42"/>
      <c r="U1460" s="42"/>
      <c r="V1460" s="42"/>
      <c r="W1460" s="42"/>
      <c r="X1460" s="42"/>
      <c r="Y1460" s="25"/>
    </row>
    <row r="1461" spans="5:25">
      <c r="F1461" s="4"/>
      <c r="H1461" s="25"/>
      <c r="I1461" s="25"/>
      <c r="M1461" s="42"/>
      <c r="N1461" s="9"/>
      <c r="O1461" s="9"/>
      <c r="P1461" s="9"/>
      <c r="Q1461" s="8"/>
      <c r="R1461" s="8"/>
      <c r="S1461" s="42"/>
      <c r="T1461" s="42"/>
      <c r="U1461" s="42"/>
      <c r="V1461" s="42"/>
      <c r="W1461" s="42"/>
      <c r="X1461" s="42"/>
      <c r="Y1461" s="25"/>
    </row>
    <row r="1462" spans="5:25">
      <c r="F1462" s="4"/>
      <c r="H1462" s="25"/>
      <c r="I1462" s="25"/>
      <c r="M1462" s="42"/>
      <c r="N1462" s="9"/>
      <c r="O1462" s="9"/>
      <c r="P1462" s="9"/>
      <c r="Q1462" s="8"/>
      <c r="R1462" s="8"/>
      <c r="S1462" s="42"/>
      <c r="T1462" s="42"/>
      <c r="U1462" s="42"/>
      <c r="V1462" s="42"/>
      <c r="W1462" s="42"/>
      <c r="X1462" s="42"/>
      <c r="Y1462" s="25"/>
    </row>
    <row r="1463" spans="5:25">
      <c r="F1463" s="4"/>
      <c r="H1463" s="25"/>
      <c r="I1463" s="25"/>
      <c r="M1463" s="42"/>
      <c r="N1463" s="9"/>
      <c r="O1463" s="9"/>
      <c r="P1463" s="9"/>
      <c r="Q1463" s="8"/>
      <c r="R1463" s="8"/>
      <c r="S1463" s="42"/>
      <c r="T1463" s="42"/>
      <c r="U1463" s="42"/>
      <c r="V1463" s="42"/>
      <c r="W1463" s="42"/>
      <c r="X1463" s="42"/>
      <c r="Y1463" s="25"/>
    </row>
    <row r="1464" spans="5:25">
      <c r="F1464" s="4"/>
      <c r="H1464" s="25"/>
      <c r="I1464" s="25"/>
      <c r="M1464" s="42"/>
      <c r="N1464" s="9"/>
      <c r="O1464" s="9"/>
      <c r="P1464" s="9"/>
      <c r="Q1464" s="8"/>
      <c r="R1464" s="8"/>
      <c r="S1464" s="42"/>
      <c r="T1464" s="42"/>
      <c r="U1464" s="42"/>
      <c r="V1464" s="42"/>
      <c r="W1464" s="42"/>
      <c r="X1464" s="42"/>
      <c r="Y1464" s="25"/>
    </row>
    <row r="1465" spans="5:25">
      <c r="F1465" s="4"/>
      <c r="H1465" s="25"/>
      <c r="I1465" s="25"/>
      <c r="M1465" s="42"/>
      <c r="N1465" s="9"/>
      <c r="O1465" s="9"/>
      <c r="P1465" s="9"/>
      <c r="Q1465" s="8"/>
      <c r="R1465" s="8"/>
      <c r="S1465" s="42"/>
      <c r="T1465" s="42"/>
      <c r="U1465" s="42"/>
      <c r="V1465" s="42"/>
      <c r="W1465" s="42"/>
      <c r="X1465" s="42"/>
      <c r="Y1465" s="25"/>
    </row>
    <row r="1466" spans="5:25">
      <c r="F1466" s="4"/>
      <c r="H1466" s="25"/>
      <c r="I1466" s="25"/>
      <c r="M1466" s="42"/>
      <c r="N1466" s="9"/>
      <c r="O1466" s="9"/>
      <c r="P1466" s="9"/>
      <c r="Q1466" s="8"/>
      <c r="R1466" s="8"/>
      <c r="S1466" s="42"/>
      <c r="T1466" s="42"/>
      <c r="U1466" s="42"/>
      <c r="V1466" s="42"/>
      <c r="W1466" s="42"/>
      <c r="X1466" s="42"/>
      <c r="Y1466" s="25"/>
    </row>
    <row r="1467" spans="5:25">
      <c r="F1467" s="4"/>
      <c r="H1467" s="25"/>
      <c r="I1467" s="25"/>
      <c r="M1467" s="42"/>
      <c r="N1467" s="9"/>
      <c r="O1467" s="9"/>
      <c r="P1467" s="9"/>
      <c r="Q1467" s="8"/>
      <c r="R1467" s="8"/>
      <c r="S1467" s="42"/>
      <c r="T1467" s="42"/>
      <c r="U1467" s="42"/>
      <c r="V1467" s="42"/>
      <c r="W1467" s="42"/>
      <c r="X1467" s="42"/>
      <c r="Y1467" s="25"/>
    </row>
    <row r="1468" spans="5:25">
      <c r="F1468" s="4"/>
      <c r="H1468" s="25"/>
      <c r="I1468" s="25"/>
      <c r="M1468" s="42"/>
      <c r="N1468" s="9"/>
      <c r="O1468" s="9"/>
      <c r="P1468" s="9"/>
      <c r="Q1468" s="8"/>
      <c r="R1468" s="8"/>
      <c r="S1468" s="42"/>
      <c r="T1468" s="42"/>
      <c r="U1468" s="42"/>
      <c r="V1468" s="42"/>
      <c r="W1468" s="42"/>
      <c r="X1468" s="42"/>
      <c r="Y1468" s="25"/>
    </row>
    <row r="1469" spans="5:25">
      <c r="F1469" s="4"/>
      <c r="H1469" s="25"/>
      <c r="I1469" s="25"/>
      <c r="M1469" s="42"/>
      <c r="N1469" s="9"/>
      <c r="O1469" s="9"/>
      <c r="P1469" s="9"/>
      <c r="Q1469" s="8"/>
      <c r="R1469" s="8"/>
      <c r="S1469" s="42"/>
      <c r="T1469" s="42"/>
      <c r="U1469" s="42"/>
      <c r="V1469" s="42"/>
      <c r="W1469" s="42"/>
      <c r="X1469" s="42"/>
      <c r="Y1469" s="25"/>
    </row>
    <row r="1470" spans="5:25">
      <c r="F1470" s="4"/>
      <c r="H1470" s="25"/>
      <c r="I1470" s="25"/>
      <c r="M1470" s="42"/>
      <c r="N1470" s="9"/>
      <c r="O1470" s="9"/>
      <c r="P1470" s="9"/>
      <c r="Q1470" s="8"/>
      <c r="R1470" s="8"/>
      <c r="S1470" s="42"/>
      <c r="T1470" s="42"/>
      <c r="U1470" s="42"/>
      <c r="V1470" s="42"/>
      <c r="W1470" s="42"/>
      <c r="X1470" s="42"/>
      <c r="Y1470" s="25"/>
    </row>
    <row r="1471" spans="5:25">
      <c r="F1471" s="4"/>
      <c r="H1471" s="25"/>
      <c r="I1471" s="25"/>
      <c r="M1471" s="42"/>
      <c r="N1471" s="9"/>
      <c r="O1471" s="9"/>
      <c r="P1471" s="9"/>
      <c r="Q1471" s="8"/>
      <c r="R1471" s="8"/>
      <c r="S1471" s="42"/>
      <c r="T1471" s="42"/>
      <c r="U1471" s="42"/>
      <c r="V1471" s="42"/>
      <c r="W1471" s="42"/>
      <c r="X1471" s="42"/>
      <c r="Y1471" s="25"/>
    </row>
    <row r="1472" spans="5:25">
      <c r="F1472" s="4"/>
      <c r="H1472" s="25"/>
      <c r="I1472" s="25"/>
      <c r="M1472" s="42"/>
      <c r="N1472" s="9"/>
      <c r="O1472" s="9"/>
      <c r="P1472" s="9"/>
      <c r="Q1472" s="8"/>
      <c r="R1472" s="8"/>
      <c r="S1472" s="42"/>
      <c r="T1472" s="42"/>
      <c r="U1472" s="42"/>
      <c r="V1472" s="42"/>
      <c r="W1472" s="42"/>
      <c r="X1472" s="42"/>
      <c r="Y1472" s="25"/>
    </row>
    <row r="1473" spans="5:25">
      <c r="F1473" s="4"/>
      <c r="H1473" s="25"/>
      <c r="I1473" s="25"/>
      <c r="M1473" s="42"/>
      <c r="N1473" s="9"/>
      <c r="O1473" s="9"/>
      <c r="P1473" s="9"/>
      <c r="Q1473" s="8"/>
      <c r="R1473" s="8"/>
      <c r="S1473" s="42"/>
      <c r="T1473" s="42"/>
      <c r="U1473" s="42"/>
      <c r="V1473" s="42"/>
      <c r="W1473" s="42"/>
      <c r="X1473" s="42"/>
      <c r="Y1473" s="25"/>
    </row>
    <row r="1474" spans="5:25">
      <c r="F1474" s="4"/>
      <c r="H1474" s="25"/>
      <c r="I1474" s="25"/>
      <c r="M1474" s="42"/>
      <c r="N1474" s="9"/>
      <c r="O1474" s="9"/>
      <c r="P1474" s="9"/>
      <c r="Q1474" s="8"/>
      <c r="R1474" s="8"/>
      <c r="S1474" s="42"/>
      <c r="T1474" s="42"/>
      <c r="U1474" s="42"/>
      <c r="V1474" s="42"/>
      <c r="W1474" s="42"/>
      <c r="X1474" s="42"/>
      <c r="Y1474" s="25"/>
    </row>
    <row r="1475" spans="5:25">
      <c r="F1475" s="4"/>
      <c r="H1475" s="25"/>
      <c r="I1475" s="25"/>
      <c r="M1475" s="42"/>
      <c r="N1475" s="9"/>
      <c r="O1475" s="9"/>
      <c r="P1475" s="9"/>
      <c r="Q1475" s="8"/>
      <c r="R1475" s="8"/>
      <c r="S1475" s="42"/>
      <c r="T1475" s="42"/>
      <c r="U1475" s="42"/>
      <c r="V1475" s="42"/>
      <c r="W1475" s="42"/>
      <c r="X1475" s="42"/>
      <c r="Y1475" s="25"/>
    </row>
    <row r="1476" spans="5:25">
      <c r="F1476" s="4"/>
      <c r="H1476" s="25"/>
      <c r="I1476" s="25"/>
      <c r="M1476" s="42"/>
      <c r="N1476" s="9"/>
      <c r="O1476" s="9"/>
      <c r="P1476" s="9"/>
      <c r="Q1476" s="8"/>
      <c r="R1476" s="8"/>
      <c r="S1476" s="42"/>
      <c r="T1476" s="42"/>
      <c r="U1476" s="42"/>
      <c r="V1476" s="42"/>
      <c r="W1476" s="42"/>
      <c r="X1476" s="42"/>
      <c r="Y1476" s="25"/>
    </row>
    <row r="1477" spans="5:25">
      <c r="F1477" s="4"/>
      <c r="H1477" s="25"/>
      <c r="I1477" s="25"/>
      <c r="M1477" s="42"/>
      <c r="N1477" s="9"/>
      <c r="O1477" s="9"/>
      <c r="P1477" s="9"/>
      <c r="Q1477" s="8"/>
      <c r="R1477" s="8"/>
      <c r="S1477" s="42"/>
      <c r="T1477" s="42"/>
      <c r="U1477" s="42"/>
      <c r="V1477" s="42"/>
      <c r="W1477" s="42"/>
      <c r="X1477" s="42"/>
      <c r="Y1477" s="25"/>
    </row>
    <row r="1478" spans="5:25">
      <c r="F1478" s="4"/>
      <c r="H1478" s="25"/>
      <c r="I1478" s="25"/>
      <c r="M1478" s="42"/>
      <c r="N1478" s="9"/>
      <c r="O1478" s="9"/>
      <c r="P1478" s="9"/>
      <c r="Q1478" s="8"/>
      <c r="R1478" s="8"/>
      <c r="S1478" s="42"/>
      <c r="T1478" s="42"/>
      <c r="U1478" s="42"/>
      <c r="V1478" s="42"/>
      <c r="W1478" s="42"/>
      <c r="X1478" s="42"/>
      <c r="Y1478" s="25"/>
    </row>
    <row r="1479" spans="5:25">
      <c r="F1479" s="4"/>
      <c r="H1479" s="25"/>
      <c r="I1479" s="25"/>
      <c r="M1479" s="42"/>
      <c r="N1479" s="9"/>
      <c r="O1479" s="9"/>
      <c r="P1479" s="9"/>
      <c r="Q1479" s="8"/>
      <c r="R1479" s="8"/>
      <c r="S1479" s="42"/>
      <c r="T1479" s="42"/>
      <c r="U1479" s="42"/>
      <c r="V1479" s="42"/>
      <c r="W1479" s="42"/>
      <c r="X1479" s="42"/>
      <c r="Y1479" s="25"/>
    </row>
    <row r="1480" spans="5:25">
      <c r="F1480" s="4"/>
      <c r="H1480" s="25"/>
      <c r="I1480" s="25"/>
      <c r="M1480" s="42"/>
      <c r="N1480" s="9"/>
      <c r="O1480" s="9"/>
      <c r="P1480" s="9"/>
      <c r="Q1480" s="8"/>
      <c r="R1480" s="8"/>
      <c r="S1480" s="42"/>
      <c r="T1480" s="42"/>
      <c r="U1480" s="42"/>
      <c r="V1480" s="42"/>
      <c r="W1480" s="42"/>
      <c r="X1480" s="42"/>
      <c r="Y1480" s="25"/>
    </row>
    <row r="1481" spans="5:25">
      <c r="F1481" s="4"/>
      <c r="H1481" s="25"/>
      <c r="I1481" s="25"/>
      <c r="M1481" s="42"/>
      <c r="N1481" s="9"/>
      <c r="O1481" s="9"/>
      <c r="P1481" s="9"/>
      <c r="Q1481" s="8"/>
      <c r="R1481" s="8"/>
      <c r="S1481" s="42"/>
      <c r="T1481" s="42"/>
      <c r="U1481" s="42"/>
      <c r="V1481" s="42"/>
      <c r="W1481" s="42"/>
      <c r="X1481" s="42"/>
      <c r="Y1481" s="25"/>
    </row>
    <row r="1482" spans="5:25">
      <c r="E1482" s="38"/>
      <c r="F1482" s="4"/>
      <c r="H1482" s="25"/>
      <c r="I1482" s="25"/>
      <c r="M1482" s="42"/>
      <c r="N1482" s="9"/>
      <c r="O1482" s="9"/>
      <c r="P1482" s="9"/>
      <c r="Q1482" s="8"/>
      <c r="R1482" s="8"/>
      <c r="S1482" s="42"/>
      <c r="T1482" s="42"/>
      <c r="U1482" s="42"/>
      <c r="V1482" s="42"/>
      <c r="W1482" s="42"/>
      <c r="X1482" s="42"/>
      <c r="Y1482" s="25"/>
    </row>
    <row r="1483" spans="5:25">
      <c r="F1483" s="4"/>
      <c r="H1483" s="25"/>
      <c r="I1483" s="25"/>
      <c r="M1483" s="42"/>
      <c r="N1483" s="9"/>
      <c r="O1483" s="9"/>
      <c r="P1483" s="9"/>
      <c r="Q1483" s="8"/>
      <c r="R1483" s="8"/>
      <c r="S1483" s="42"/>
      <c r="T1483" s="42"/>
      <c r="U1483" s="42"/>
      <c r="V1483" s="42"/>
      <c r="W1483" s="42"/>
      <c r="X1483" s="42"/>
      <c r="Y1483" s="25"/>
    </row>
    <row r="1484" spans="5:25">
      <c r="F1484" s="4"/>
      <c r="H1484" s="25"/>
      <c r="I1484" s="25"/>
      <c r="M1484" s="42"/>
      <c r="N1484" s="9"/>
      <c r="O1484" s="9"/>
      <c r="P1484" s="9"/>
      <c r="Q1484" s="8"/>
      <c r="R1484" s="8"/>
      <c r="S1484" s="42"/>
      <c r="T1484" s="42"/>
      <c r="U1484" s="42"/>
      <c r="V1484" s="42"/>
      <c r="W1484" s="42"/>
      <c r="X1484" s="42"/>
      <c r="Y1484" s="25"/>
    </row>
    <row r="1485" spans="5:25">
      <c r="F1485" s="4"/>
      <c r="H1485" s="25"/>
      <c r="I1485" s="25"/>
      <c r="M1485" s="42"/>
      <c r="N1485" s="9"/>
      <c r="O1485" s="9"/>
      <c r="P1485" s="9"/>
      <c r="Q1485" s="8"/>
      <c r="R1485" s="8"/>
      <c r="S1485" s="42"/>
      <c r="T1485" s="42"/>
      <c r="U1485" s="42"/>
      <c r="V1485" s="42"/>
      <c r="W1485" s="42"/>
      <c r="X1485" s="42"/>
      <c r="Y1485" s="25"/>
    </row>
    <row r="1486" spans="5:25">
      <c r="F1486" s="4"/>
      <c r="H1486" s="25"/>
      <c r="I1486" s="25"/>
      <c r="M1486" s="42"/>
      <c r="N1486" s="9"/>
      <c r="O1486" s="9"/>
      <c r="P1486" s="9"/>
      <c r="Q1486" s="8"/>
      <c r="R1486" s="8"/>
      <c r="S1486" s="42"/>
      <c r="T1486" s="42"/>
      <c r="U1486" s="42"/>
      <c r="V1486" s="42"/>
      <c r="W1486" s="42"/>
      <c r="X1486" s="42"/>
      <c r="Y1486" s="25"/>
    </row>
    <row r="1487" spans="5:25">
      <c r="E1487" s="38"/>
      <c r="F1487" s="4"/>
      <c r="H1487" s="25"/>
      <c r="I1487" s="25"/>
      <c r="M1487" s="42"/>
      <c r="N1487" s="9"/>
      <c r="O1487" s="9"/>
      <c r="P1487" s="9"/>
      <c r="Q1487" s="8"/>
      <c r="R1487" s="8"/>
      <c r="S1487" s="42"/>
      <c r="T1487" s="42"/>
      <c r="U1487" s="42"/>
      <c r="V1487" s="42"/>
      <c r="W1487" s="42"/>
      <c r="X1487" s="42"/>
      <c r="Y1487" s="25"/>
    </row>
    <row r="1488" spans="5:25">
      <c r="E1488" s="38"/>
      <c r="F1488" s="4"/>
      <c r="H1488" s="25"/>
      <c r="I1488" s="25"/>
      <c r="M1488" s="42"/>
      <c r="N1488" s="9"/>
      <c r="O1488" s="9"/>
      <c r="P1488" s="9"/>
      <c r="Q1488" s="8"/>
      <c r="R1488" s="8"/>
      <c r="S1488" s="42"/>
      <c r="T1488" s="42"/>
      <c r="U1488" s="42"/>
      <c r="V1488" s="42"/>
      <c r="W1488" s="42"/>
      <c r="X1488" s="42"/>
      <c r="Y1488" s="25"/>
    </row>
    <row r="1489" spans="5:25">
      <c r="E1489" s="38"/>
      <c r="F1489" s="4"/>
      <c r="H1489" s="25"/>
      <c r="I1489" s="25"/>
      <c r="M1489" s="42"/>
      <c r="N1489" s="9"/>
      <c r="O1489" s="9"/>
      <c r="P1489" s="9"/>
      <c r="Q1489" s="8"/>
      <c r="R1489" s="8"/>
      <c r="S1489" s="42"/>
      <c r="T1489" s="42"/>
      <c r="U1489" s="42"/>
      <c r="V1489" s="42"/>
      <c r="W1489" s="42"/>
      <c r="X1489" s="42"/>
      <c r="Y1489" s="25"/>
    </row>
    <row r="1490" spans="5:25">
      <c r="F1490" s="4"/>
      <c r="H1490" s="25"/>
      <c r="I1490" s="25"/>
      <c r="M1490" s="42"/>
      <c r="N1490" s="9"/>
      <c r="O1490" s="9"/>
      <c r="P1490" s="9"/>
      <c r="Q1490" s="8"/>
      <c r="R1490" s="8"/>
      <c r="S1490" s="42"/>
      <c r="T1490" s="42"/>
      <c r="U1490" s="42"/>
      <c r="V1490" s="42"/>
      <c r="W1490" s="42"/>
      <c r="X1490" s="42"/>
      <c r="Y1490" s="25"/>
    </row>
    <row r="1491" spans="5:25">
      <c r="F1491" s="4"/>
      <c r="H1491" s="25"/>
      <c r="I1491" s="25"/>
      <c r="M1491" s="42"/>
      <c r="N1491" s="9"/>
      <c r="O1491" s="9"/>
      <c r="P1491" s="9"/>
      <c r="Q1491" s="8"/>
      <c r="R1491" s="8"/>
      <c r="S1491" s="42"/>
      <c r="T1491" s="42"/>
      <c r="U1491" s="42"/>
      <c r="V1491" s="42"/>
      <c r="W1491" s="42"/>
      <c r="X1491" s="42"/>
      <c r="Y1491" s="25"/>
    </row>
    <row r="1492" spans="5:25">
      <c r="F1492" s="4"/>
      <c r="H1492" s="25"/>
      <c r="I1492" s="25"/>
      <c r="M1492" s="42"/>
      <c r="N1492" s="9"/>
      <c r="O1492" s="9"/>
      <c r="P1492" s="9"/>
      <c r="Q1492" s="8"/>
      <c r="R1492" s="8"/>
      <c r="S1492" s="42"/>
      <c r="T1492" s="42"/>
      <c r="U1492" s="42"/>
      <c r="V1492" s="42"/>
      <c r="W1492" s="42"/>
      <c r="X1492" s="42"/>
      <c r="Y1492" s="25"/>
    </row>
    <row r="1493" spans="5:25">
      <c r="F1493" s="4"/>
      <c r="H1493" s="25"/>
      <c r="I1493" s="25"/>
      <c r="M1493" s="42"/>
      <c r="N1493" s="9"/>
      <c r="O1493" s="9"/>
      <c r="P1493" s="9"/>
      <c r="Q1493" s="8"/>
      <c r="R1493" s="8"/>
      <c r="S1493" s="42"/>
      <c r="T1493" s="42"/>
      <c r="U1493" s="42"/>
      <c r="V1493" s="42"/>
      <c r="W1493" s="42"/>
      <c r="X1493" s="42"/>
      <c r="Y1493" s="25"/>
    </row>
    <row r="1494" spans="5:25">
      <c r="F1494" s="4"/>
      <c r="H1494" s="25"/>
      <c r="I1494" s="25"/>
      <c r="M1494" s="42"/>
      <c r="N1494" s="9"/>
      <c r="O1494" s="9"/>
      <c r="P1494" s="9"/>
      <c r="Q1494" s="8"/>
      <c r="R1494" s="8"/>
      <c r="S1494" s="42"/>
      <c r="T1494" s="42"/>
      <c r="U1494" s="42"/>
      <c r="V1494" s="42"/>
      <c r="W1494" s="42"/>
      <c r="X1494" s="42"/>
      <c r="Y1494" s="25"/>
    </row>
    <row r="1495" spans="5:25">
      <c r="F1495" s="4"/>
      <c r="H1495" s="25"/>
      <c r="I1495" s="25"/>
      <c r="M1495" s="42"/>
      <c r="N1495" s="9"/>
      <c r="O1495" s="9"/>
      <c r="P1495" s="9"/>
      <c r="Q1495" s="8"/>
      <c r="R1495" s="8"/>
      <c r="S1495" s="42"/>
      <c r="T1495" s="42"/>
      <c r="U1495" s="42"/>
      <c r="V1495" s="42"/>
      <c r="W1495" s="42"/>
      <c r="X1495" s="42"/>
      <c r="Y1495" s="25"/>
    </row>
    <row r="1496" spans="5:25">
      <c r="F1496" s="4"/>
      <c r="H1496" s="25"/>
      <c r="I1496" s="25"/>
      <c r="M1496" s="42"/>
      <c r="N1496" s="9"/>
      <c r="O1496" s="9"/>
      <c r="P1496" s="9"/>
      <c r="Q1496" s="8"/>
      <c r="R1496" s="8"/>
      <c r="S1496" s="42"/>
      <c r="T1496" s="42"/>
      <c r="U1496" s="42"/>
      <c r="V1496" s="42"/>
      <c r="W1496" s="42"/>
      <c r="X1496" s="42"/>
      <c r="Y1496" s="25"/>
    </row>
    <row r="1497" spans="5:25">
      <c r="E1497" s="38"/>
      <c r="F1497" s="4"/>
      <c r="H1497" s="25"/>
      <c r="I1497" s="25"/>
      <c r="M1497" s="42"/>
      <c r="N1497" s="9"/>
      <c r="O1497" s="9"/>
      <c r="P1497" s="9"/>
      <c r="Q1497" s="8"/>
      <c r="R1497" s="8"/>
      <c r="S1497" s="42"/>
      <c r="T1497" s="42"/>
      <c r="U1497" s="42"/>
      <c r="V1497" s="42"/>
      <c r="W1497" s="42"/>
      <c r="X1497" s="42"/>
      <c r="Y1497" s="25"/>
    </row>
    <row r="1498" spans="5:25">
      <c r="F1498" s="4"/>
      <c r="H1498" s="25"/>
      <c r="I1498" s="25"/>
      <c r="M1498" s="42"/>
      <c r="N1498" s="9"/>
      <c r="O1498" s="9"/>
      <c r="P1498" s="9"/>
      <c r="Q1498" s="8"/>
      <c r="R1498" s="8"/>
      <c r="S1498" s="42"/>
      <c r="T1498" s="42"/>
      <c r="U1498" s="42"/>
      <c r="V1498" s="42"/>
      <c r="W1498" s="42"/>
      <c r="X1498" s="42"/>
      <c r="Y1498" s="25"/>
    </row>
    <row r="1499" spans="5:25">
      <c r="F1499" s="4"/>
      <c r="H1499" s="25"/>
      <c r="I1499" s="25"/>
      <c r="M1499" s="42"/>
      <c r="N1499" s="9"/>
      <c r="O1499" s="9"/>
      <c r="P1499" s="9"/>
      <c r="Q1499" s="8"/>
      <c r="R1499" s="8"/>
      <c r="S1499" s="42"/>
      <c r="T1499" s="42"/>
      <c r="U1499" s="42"/>
      <c r="V1499" s="42"/>
      <c r="W1499" s="42"/>
      <c r="X1499" s="42"/>
      <c r="Y1499" s="25"/>
    </row>
    <row r="1500" spans="5:25">
      <c r="F1500" s="4"/>
      <c r="H1500" s="25"/>
      <c r="I1500" s="25"/>
      <c r="M1500" s="42"/>
      <c r="N1500" s="9"/>
      <c r="O1500" s="9"/>
      <c r="P1500" s="9"/>
      <c r="Q1500" s="8"/>
      <c r="R1500" s="8"/>
      <c r="S1500" s="42"/>
      <c r="T1500" s="42"/>
      <c r="U1500" s="42"/>
      <c r="V1500" s="42"/>
      <c r="W1500" s="42"/>
      <c r="X1500" s="42"/>
      <c r="Y1500" s="25"/>
    </row>
    <row r="1501" spans="5:25">
      <c r="F1501" s="4"/>
      <c r="H1501" s="25"/>
      <c r="I1501" s="25"/>
      <c r="M1501" s="42"/>
      <c r="N1501" s="9"/>
      <c r="O1501" s="9"/>
      <c r="P1501" s="9"/>
      <c r="Q1501" s="8"/>
      <c r="R1501" s="8"/>
      <c r="S1501" s="42"/>
      <c r="T1501" s="42"/>
      <c r="U1501" s="42"/>
      <c r="V1501" s="42"/>
      <c r="W1501" s="42"/>
      <c r="X1501" s="42"/>
      <c r="Y1501" s="25"/>
    </row>
    <row r="1502" spans="5:25">
      <c r="F1502" s="4"/>
      <c r="H1502" s="25"/>
      <c r="I1502" s="25"/>
      <c r="M1502" s="42"/>
      <c r="N1502" s="9"/>
      <c r="O1502" s="9"/>
      <c r="P1502" s="9"/>
      <c r="Q1502" s="8"/>
      <c r="R1502" s="8"/>
      <c r="S1502" s="42"/>
      <c r="T1502" s="42"/>
      <c r="U1502" s="42"/>
      <c r="V1502" s="42"/>
      <c r="W1502" s="42"/>
      <c r="X1502" s="42"/>
      <c r="Y1502" s="25"/>
    </row>
    <row r="1503" spans="5:25">
      <c r="E1503" s="38"/>
      <c r="F1503" s="4"/>
      <c r="H1503" s="25"/>
      <c r="I1503" s="25"/>
      <c r="M1503" s="42"/>
      <c r="N1503" s="9"/>
      <c r="O1503" s="9"/>
      <c r="P1503" s="9"/>
      <c r="Q1503" s="8"/>
      <c r="R1503" s="8"/>
      <c r="S1503" s="42"/>
      <c r="T1503" s="42"/>
      <c r="U1503" s="42"/>
      <c r="V1503" s="42"/>
      <c r="W1503" s="42"/>
      <c r="X1503" s="42"/>
      <c r="Y1503" s="25"/>
    </row>
    <row r="1504" spans="5:25">
      <c r="F1504" s="4"/>
      <c r="H1504" s="25"/>
      <c r="I1504" s="25"/>
      <c r="M1504" s="42"/>
      <c r="N1504" s="9"/>
      <c r="O1504" s="9"/>
      <c r="P1504" s="9"/>
      <c r="Q1504" s="8"/>
      <c r="R1504" s="8"/>
      <c r="S1504" s="42"/>
      <c r="T1504" s="42"/>
      <c r="U1504" s="42"/>
      <c r="V1504" s="42"/>
      <c r="W1504" s="42"/>
      <c r="X1504" s="42"/>
      <c r="Y1504" s="25"/>
    </row>
    <row r="1505" spans="5:25">
      <c r="F1505" s="4"/>
      <c r="H1505" s="25"/>
      <c r="I1505" s="25"/>
      <c r="M1505" s="42"/>
      <c r="N1505" s="9"/>
      <c r="O1505" s="9"/>
      <c r="P1505" s="9"/>
      <c r="Q1505" s="8"/>
      <c r="R1505" s="8"/>
      <c r="S1505" s="42"/>
      <c r="T1505" s="42"/>
      <c r="U1505" s="42"/>
      <c r="V1505" s="42"/>
      <c r="W1505" s="42"/>
      <c r="X1505" s="42"/>
      <c r="Y1505" s="25"/>
    </row>
    <row r="1506" spans="5:25">
      <c r="F1506" s="4"/>
      <c r="H1506" s="25"/>
      <c r="I1506" s="25"/>
      <c r="M1506" s="42"/>
      <c r="N1506" s="9"/>
      <c r="O1506" s="9"/>
      <c r="P1506" s="9"/>
      <c r="Q1506" s="8"/>
      <c r="R1506" s="8"/>
      <c r="S1506" s="42"/>
      <c r="T1506" s="42"/>
      <c r="U1506" s="42"/>
      <c r="V1506" s="42"/>
      <c r="W1506" s="42"/>
      <c r="X1506" s="42"/>
      <c r="Y1506" s="25"/>
    </row>
    <row r="1507" spans="5:25">
      <c r="F1507" s="4"/>
      <c r="H1507" s="25"/>
      <c r="I1507" s="25"/>
      <c r="M1507" s="42"/>
      <c r="N1507" s="9"/>
      <c r="O1507" s="9"/>
      <c r="P1507" s="9"/>
      <c r="Q1507" s="8"/>
      <c r="R1507" s="8"/>
      <c r="S1507" s="42"/>
      <c r="T1507" s="42"/>
      <c r="U1507" s="42"/>
      <c r="V1507" s="42"/>
      <c r="W1507" s="42"/>
      <c r="X1507" s="42"/>
      <c r="Y1507" s="25"/>
    </row>
    <row r="1508" spans="5:25">
      <c r="F1508" s="4"/>
      <c r="H1508" s="25"/>
      <c r="I1508" s="25"/>
      <c r="M1508" s="42"/>
      <c r="N1508" s="9"/>
      <c r="O1508" s="9"/>
      <c r="P1508" s="9"/>
      <c r="Q1508" s="8"/>
      <c r="R1508" s="8"/>
      <c r="S1508" s="42"/>
      <c r="T1508" s="42"/>
      <c r="U1508" s="42"/>
      <c r="V1508" s="42"/>
      <c r="W1508" s="42"/>
      <c r="X1508" s="42"/>
      <c r="Y1508" s="25"/>
    </row>
    <row r="1509" spans="5:25">
      <c r="F1509" s="4"/>
      <c r="H1509" s="25"/>
      <c r="I1509" s="25"/>
      <c r="M1509" s="42"/>
      <c r="N1509" s="9"/>
      <c r="O1509" s="9"/>
      <c r="P1509" s="9"/>
      <c r="Q1509" s="8"/>
      <c r="R1509" s="8"/>
      <c r="S1509" s="42"/>
      <c r="T1509" s="42"/>
      <c r="U1509" s="42"/>
      <c r="V1509" s="42"/>
      <c r="W1509" s="42"/>
      <c r="X1509" s="42"/>
      <c r="Y1509" s="25"/>
    </row>
    <row r="1510" spans="5:25">
      <c r="F1510" s="4"/>
      <c r="H1510" s="25"/>
      <c r="I1510" s="25"/>
      <c r="M1510" s="42"/>
      <c r="N1510" s="9"/>
      <c r="O1510" s="9"/>
      <c r="P1510" s="9"/>
      <c r="Q1510" s="8"/>
      <c r="R1510" s="8"/>
      <c r="S1510" s="42"/>
      <c r="T1510" s="42"/>
      <c r="U1510" s="42"/>
      <c r="V1510" s="42"/>
      <c r="W1510" s="42"/>
      <c r="X1510" s="42"/>
      <c r="Y1510" s="25"/>
    </row>
    <row r="1511" spans="5:25">
      <c r="F1511" s="4"/>
      <c r="H1511" s="25"/>
      <c r="I1511" s="25"/>
      <c r="M1511" s="42"/>
      <c r="N1511" s="9"/>
      <c r="O1511" s="9"/>
      <c r="P1511" s="9"/>
      <c r="Q1511" s="8"/>
      <c r="R1511" s="8"/>
      <c r="S1511" s="42"/>
      <c r="T1511" s="42"/>
      <c r="U1511" s="42"/>
      <c r="V1511" s="42"/>
      <c r="W1511" s="42"/>
      <c r="X1511" s="42"/>
      <c r="Y1511" s="25"/>
    </row>
    <row r="1512" spans="5:25">
      <c r="F1512" s="4"/>
      <c r="H1512" s="25"/>
      <c r="I1512" s="25"/>
      <c r="M1512" s="42"/>
      <c r="N1512" s="9"/>
      <c r="O1512" s="9"/>
      <c r="P1512" s="9"/>
      <c r="Q1512" s="8"/>
      <c r="R1512" s="8"/>
      <c r="S1512" s="42"/>
      <c r="T1512" s="42"/>
      <c r="U1512" s="42"/>
      <c r="V1512" s="42"/>
      <c r="W1512" s="42"/>
      <c r="X1512" s="42"/>
      <c r="Y1512" s="25"/>
    </row>
    <row r="1513" spans="5:25">
      <c r="F1513" s="4"/>
      <c r="H1513" s="25"/>
      <c r="I1513" s="25"/>
      <c r="M1513" s="42"/>
      <c r="N1513" s="9"/>
      <c r="O1513" s="9"/>
      <c r="P1513" s="9"/>
      <c r="Q1513" s="8"/>
      <c r="R1513" s="8"/>
      <c r="S1513" s="42"/>
      <c r="T1513" s="42"/>
      <c r="U1513" s="42"/>
      <c r="V1513" s="42"/>
      <c r="W1513" s="42"/>
      <c r="X1513" s="42"/>
      <c r="Y1513" s="25"/>
    </row>
    <row r="1514" spans="5:25">
      <c r="F1514" s="4"/>
      <c r="H1514" s="25"/>
      <c r="I1514" s="25"/>
      <c r="M1514" s="42"/>
      <c r="N1514" s="9"/>
      <c r="O1514" s="9"/>
      <c r="P1514" s="9"/>
      <c r="Q1514" s="8"/>
      <c r="R1514" s="8"/>
      <c r="S1514" s="42"/>
      <c r="T1514" s="42"/>
      <c r="U1514" s="42"/>
      <c r="V1514" s="42"/>
      <c r="W1514" s="42"/>
      <c r="X1514" s="42"/>
      <c r="Y1514" s="25"/>
    </row>
    <row r="1515" spans="5:25">
      <c r="E1515" s="38"/>
      <c r="F1515" s="4"/>
      <c r="H1515" s="25"/>
      <c r="I1515" s="25"/>
      <c r="M1515" s="42"/>
      <c r="N1515" s="9"/>
      <c r="O1515" s="9"/>
      <c r="P1515" s="9"/>
      <c r="Q1515" s="8"/>
      <c r="R1515" s="8"/>
      <c r="S1515" s="42"/>
      <c r="T1515" s="42"/>
      <c r="U1515" s="42"/>
      <c r="V1515" s="42"/>
      <c r="W1515" s="42"/>
      <c r="X1515" s="42"/>
      <c r="Y1515" s="25"/>
    </row>
    <row r="1516" spans="5:25">
      <c r="E1516" s="38"/>
      <c r="F1516" s="4"/>
      <c r="H1516" s="25"/>
      <c r="I1516" s="25"/>
      <c r="M1516" s="42"/>
      <c r="N1516" s="9"/>
      <c r="O1516" s="9"/>
      <c r="P1516" s="9"/>
      <c r="Q1516" s="8"/>
      <c r="R1516" s="8"/>
      <c r="S1516" s="42"/>
      <c r="T1516" s="42"/>
      <c r="U1516" s="42"/>
      <c r="V1516" s="42"/>
      <c r="W1516" s="42"/>
      <c r="X1516" s="42"/>
      <c r="Y1516" s="25"/>
    </row>
    <row r="1517" spans="5:25">
      <c r="F1517" s="4"/>
      <c r="H1517" s="25"/>
      <c r="I1517" s="25"/>
      <c r="M1517" s="42"/>
      <c r="N1517" s="9"/>
      <c r="O1517" s="9"/>
      <c r="P1517" s="9"/>
      <c r="Q1517" s="8"/>
      <c r="R1517" s="8"/>
      <c r="S1517" s="42"/>
      <c r="T1517" s="42"/>
      <c r="U1517" s="42"/>
      <c r="V1517" s="42"/>
      <c r="W1517" s="42"/>
      <c r="X1517" s="42"/>
      <c r="Y1517" s="25"/>
    </row>
    <row r="1518" spans="5:25">
      <c r="E1518" s="38"/>
      <c r="F1518" s="4"/>
      <c r="H1518" s="25"/>
      <c r="I1518" s="25"/>
      <c r="M1518" s="42"/>
      <c r="N1518" s="9"/>
      <c r="O1518" s="9"/>
      <c r="P1518" s="9"/>
      <c r="Q1518" s="8"/>
      <c r="R1518" s="8"/>
      <c r="S1518" s="42"/>
      <c r="T1518" s="42"/>
      <c r="U1518" s="42"/>
      <c r="V1518" s="42"/>
      <c r="W1518" s="42"/>
      <c r="X1518" s="42"/>
      <c r="Y1518" s="25"/>
    </row>
    <row r="1519" spans="5:25">
      <c r="E1519" s="38"/>
      <c r="F1519" s="4"/>
      <c r="H1519" s="25"/>
      <c r="I1519" s="25"/>
      <c r="M1519" s="42"/>
      <c r="N1519" s="9"/>
      <c r="O1519" s="9"/>
      <c r="P1519" s="9"/>
      <c r="Q1519" s="8"/>
      <c r="R1519" s="8"/>
      <c r="S1519" s="42"/>
      <c r="T1519" s="42"/>
      <c r="U1519" s="42"/>
      <c r="V1519" s="42"/>
      <c r="W1519" s="42"/>
      <c r="X1519" s="42"/>
      <c r="Y1519" s="25"/>
    </row>
    <row r="1520" spans="5:25">
      <c r="F1520" s="4"/>
      <c r="H1520" s="25"/>
      <c r="I1520" s="25"/>
      <c r="M1520" s="42"/>
      <c r="N1520" s="9"/>
      <c r="O1520" s="9"/>
      <c r="P1520" s="9"/>
      <c r="Q1520" s="8"/>
      <c r="R1520" s="8"/>
      <c r="S1520" s="42"/>
      <c r="T1520" s="42"/>
      <c r="U1520" s="42"/>
      <c r="V1520" s="42"/>
      <c r="W1520" s="42"/>
      <c r="X1520" s="42"/>
      <c r="Y1520" s="25"/>
    </row>
    <row r="1521" spans="6:25">
      <c r="F1521" s="4"/>
      <c r="H1521" s="25"/>
      <c r="I1521" s="25"/>
      <c r="M1521" s="42"/>
      <c r="N1521" s="9"/>
      <c r="O1521" s="9"/>
      <c r="P1521" s="9"/>
      <c r="Q1521" s="8"/>
      <c r="R1521" s="8"/>
      <c r="S1521" s="42"/>
      <c r="T1521" s="42"/>
      <c r="U1521" s="42"/>
      <c r="V1521" s="42"/>
      <c r="W1521" s="42"/>
      <c r="X1521" s="42"/>
      <c r="Y1521" s="25"/>
    </row>
    <row r="1522" spans="6:25">
      <c r="F1522" s="4"/>
      <c r="H1522" s="25"/>
      <c r="I1522" s="25"/>
      <c r="M1522" s="42"/>
      <c r="N1522" s="9"/>
      <c r="O1522" s="9"/>
      <c r="P1522" s="9"/>
      <c r="Q1522" s="8"/>
      <c r="R1522" s="8"/>
      <c r="S1522" s="42"/>
      <c r="T1522" s="42"/>
      <c r="U1522" s="42"/>
      <c r="V1522" s="42"/>
      <c r="W1522" s="42"/>
      <c r="X1522" s="42"/>
      <c r="Y1522" s="25"/>
    </row>
    <row r="1523" spans="6:25">
      <c r="F1523" s="4"/>
      <c r="H1523" s="25"/>
      <c r="I1523" s="25"/>
      <c r="M1523" s="42"/>
      <c r="N1523" s="9"/>
      <c r="O1523" s="9"/>
      <c r="P1523" s="9"/>
      <c r="Q1523" s="8"/>
      <c r="R1523" s="8"/>
      <c r="S1523" s="42"/>
      <c r="T1523" s="42"/>
      <c r="U1523" s="42"/>
      <c r="V1523" s="42"/>
      <c r="W1523" s="42"/>
      <c r="X1523" s="42"/>
      <c r="Y1523" s="25"/>
    </row>
    <row r="1524" spans="6:25">
      <c r="F1524" s="4"/>
      <c r="H1524" s="25"/>
      <c r="I1524" s="25"/>
      <c r="M1524" s="42"/>
      <c r="N1524" s="9"/>
      <c r="O1524" s="9"/>
      <c r="P1524" s="9"/>
      <c r="Q1524" s="8"/>
      <c r="R1524" s="8"/>
      <c r="S1524" s="42"/>
      <c r="T1524" s="42"/>
      <c r="U1524" s="42"/>
      <c r="V1524" s="42"/>
      <c r="W1524" s="42"/>
      <c r="X1524" s="42"/>
      <c r="Y1524" s="25"/>
    </row>
    <row r="1525" spans="6:25">
      <c r="F1525" s="4"/>
      <c r="H1525" s="25"/>
      <c r="I1525" s="25"/>
      <c r="M1525" s="42"/>
      <c r="N1525" s="9"/>
      <c r="O1525" s="9"/>
      <c r="P1525" s="9"/>
      <c r="Q1525" s="8"/>
      <c r="R1525" s="8"/>
      <c r="S1525" s="42"/>
      <c r="T1525" s="42"/>
      <c r="U1525" s="42"/>
      <c r="V1525" s="42"/>
      <c r="W1525" s="42"/>
      <c r="X1525" s="42"/>
      <c r="Y1525" s="25"/>
    </row>
    <row r="1526" spans="6:25">
      <c r="F1526" s="4"/>
      <c r="H1526" s="25"/>
      <c r="I1526" s="25"/>
      <c r="M1526" s="42"/>
      <c r="N1526" s="9"/>
      <c r="O1526" s="9"/>
      <c r="P1526" s="9"/>
      <c r="Q1526" s="8"/>
      <c r="R1526" s="8"/>
      <c r="S1526" s="42"/>
      <c r="T1526" s="42"/>
      <c r="U1526" s="42"/>
      <c r="V1526" s="42"/>
      <c r="W1526" s="42"/>
      <c r="X1526" s="42"/>
      <c r="Y1526" s="25"/>
    </row>
    <row r="1527" spans="6:25">
      <c r="F1527" s="4"/>
      <c r="H1527" s="25"/>
      <c r="I1527" s="25"/>
      <c r="M1527" s="42"/>
      <c r="N1527" s="9"/>
      <c r="O1527" s="9"/>
      <c r="P1527" s="9"/>
      <c r="Q1527" s="8"/>
      <c r="R1527" s="8"/>
      <c r="S1527" s="42"/>
      <c r="T1527" s="42"/>
      <c r="U1527" s="42"/>
      <c r="V1527" s="42"/>
      <c r="W1527" s="42"/>
      <c r="X1527" s="42"/>
      <c r="Y1527" s="25"/>
    </row>
    <row r="1528" spans="6:25">
      <c r="F1528" s="4"/>
      <c r="H1528" s="25"/>
      <c r="I1528" s="25"/>
      <c r="M1528" s="42"/>
      <c r="N1528" s="9"/>
      <c r="O1528" s="9"/>
      <c r="P1528" s="9"/>
      <c r="Q1528" s="8"/>
      <c r="R1528" s="8"/>
      <c r="S1528" s="42"/>
      <c r="T1528" s="42"/>
      <c r="U1528" s="42"/>
      <c r="V1528" s="42"/>
      <c r="W1528" s="42"/>
      <c r="X1528" s="42"/>
      <c r="Y1528" s="25"/>
    </row>
    <row r="1529" spans="6:25">
      <c r="F1529" s="4"/>
      <c r="H1529" s="25"/>
      <c r="I1529" s="25"/>
      <c r="M1529" s="42"/>
      <c r="N1529" s="9"/>
      <c r="O1529" s="9"/>
      <c r="P1529" s="9"/>
      <c r="Q1529" s="8"/>
      <c r="R1529" s="8"/>
      <c r="S1529" s="42"/>
      <c r="T1529" s="42"/>
      <c r="U1529" s="42"/>
      <c r="V1529" s="42"/>
      <c r="W1529" s="42"/>
      <c r="X1529" s="42"/>
      <c r="Y1529" s="25"/>
    </row>
    <row r="1530" spans="6:25">
      <c r="F1530" s="4"/>
      <c r="H1530" s="25"/>
      <c r="I1530" s="25"/>
      <c r="M1530" s="42"/>
      <c r="N1530" s="9"/>
      <c r="O1530" s="9"/>
      <c r="P1530" s="9"/>
      <c r="Q1530" s="8"/>
      <c r="R1530" s="8"/>
      <c r="S1530" s="42"/>
      <c r="T1530" s="42"/>
      <c r="U1530" s="42"/>
      <c r="V1530" s="42"/>
      <c r="W1530" s="42"/>
      <c r="X1530" s="42"/>
      <c r="Y1530" s="25"/>
    </row>
    <row r="1531" spans="6:25">
      <c r="F1531" s="4"/>
      <c r="H1531" s="25"/>
      <c r="I1531" s="25"/>
      <c r="M1531" s="42"/>
      <c r="N1531" s="9"/>
      <c r="O1531" s="9"/>
      <c r="P1531" s="9"/>
      <c r="Q1531" s="8"/>
      <c r="R1531" s="8"/>
      <c r="S1531" s="42"/>
      <c r="T1531" s="42"/>
      <c r="U1531" s="42"/>
      <c r="V1531" s="42"/>
      <c r="W1531" s="42"/>
      <c r="X1531" s="42"/>
      <c r="Y1531" s="25"/>
    </row>
    <row r="1532" spans="6:25">
      <c r="F1532" s="4"/>
      <c r="H1532" s="25"/>
      <c r="I1532" s="25"/>
      <c r="M1532" s="42"/>
      <c r="N1532" s="9"/>
      <c r="O1532" s="9"/>
      <c r="P1532" s="9"/>
      <c r="Q1532" s="8"/>
      <c r="R1532" s="8"/>
      <c r="S1532" s="42"/>
      <c r="T1532" s="42"/>
      <c r="U1532" s="42"/>
      <c r="V1532" s="42"/>
      <c r="W1532" s="42"/>
      <c r="X1532" s="42"/>
      <c r="Y1532" s="25"/>
    </row>
    <row r="1533" spans="6:25">
      <c r="F1533" s="4"/>
      <c r="H1533" s="25"/>
      <c r="I1533" s="25"/>
      <c r="M1533" s="42"/>
      <c r="N1533" s="9"/>
      <c r="O1533" s="9"/>
      <c r="P1533" s="9"/>
      <c r="Q1533" s="8"/>
      <c r="R1533" s="8"/>
      <c r="S1533" s="42"/>
      <c r="T1533" s="42"/>
      <c r="U1533" s="42"/>
      <c r="V1533" s="42"/>
      <c r="W1533" s="42"/>
      <c r="X1533" s="42"/>
      <c r="Y1533" s="25"/>
    </row>
    <row r="1534" spans="6:25">
      <c r="F1534" s="4"/>
      <c r="H1534" s="25"/>
      <c r="I1534" s="25"/>
      <c r="M1534" s="42"/>
      <c r="N1534" s="9"/>
      <c r="O1534" s="9"/>
      <c r="P1534" s="9"/>
      <c r="Q1534" s="8"/>
      <c r="R1534" s="8"/>
      <c r="S1534" s="42"/>
      <c r="T1534" s="42"/>
      <c r="U1534" s="42"/>
      <c r="V1534" s="42"/>
      <c r="W1534" s="42"/>
      <c r="X1534" s="42"/>
      <c r="Y1534" s="25"/>
    </row>
    <row r="1535" spans="6:25">
      <c r="F1535" s="4"/>
      <c r="H1535" s="25"/>
      <c r="I1535" s="25"/>
      <c r="M1535" s="42"/>
      <c r="N1535" s="9"/>
      <c r="O1535" s="9"/>
      <c r="P1535" s="9"/>
      <c r="Q1535" s="8"/>
      <c r="R1535" s="8"/>
      <c r="S1535" s="42"/>
      <c r="T1535" s="42"/>
      <c r="U1535" s="42"/>
      <c r="V1535" s="42"/>
      <c r="W1535" s="42"/>
      <c r="X1535" s="42"/>
      <c r="Y1535" s="25"/>
    </row>
    <row r="1536" spans="6:25">
      <c r="F1536" s="4"/>
      <c r="H1536" s="25"/>
      <c r="I1536" s="25"/>
      <c r="M1536" s="42"/>
      <c r="N1536" s="9"/>
      <c r="O1536" s="9"/>
      <c r="P1536" s="9"/>
      <c r="Q1536" s="8"/>
      <c r="R1536" s="8"/>
      <c r="S1536" s="42"/>
      <c r="T1536" s="42"/>
      <c r="U1536" s="42"/>
      <c r="V1536" s="42"/>
      <c r="W1536" s="42"/>
      <c r="X1536" s="42"/>
      <c r="Y1536" s="25"/>
    </row>
    <row r="1537" spans="5:25">
      <c r="F1537" s="4"/>
      <c r="H1537" s="25"/>
      <c r="I1537" s="25"/>
      <c r="M1537" s="42"/>
      <c r="N1537" s="9"/>
      <c r="O1537" s="9"/>
      <c r="P1537" s="9"/>
      <c r="Q1537" s="8"/>
      <c r="R1537" s="8"/>
      <c r="S1537" s="42"/>
      <c r="T1537" s="42"/>
      <c r="U1537" s="42"/>
      <c r="V1537" s="42"/>
      <c r="W1537" s="42"/>
      <c r="X1537" s="42"/>
      <c r="Y1537" s="25"/>
    </row>
    <row r="1538" spans="5:25">
      <c r="F1538" s="4"/>
      <c r="H1538" s="25"/>
      <c r="I1538" s="25"/>
      <c r="M1538" s="42"/>
      <c r="N1538" s="9"/>
      <c r="O1538" s="9"/>
      <c r="P1538" s="9"/>
      <c r="Q1538" s="8"/>
      <c r="R1538" s="8"/>
      <c r="S1538" s="42"/>
      <c r="T1538" s="42"/>
      <c r="U1538" s="42"/>
      <c r="V1538" s="42"/>
      <c r="W1538" s="42"/>
      <c r="X1538" s="42"/>
      <c r="Y1538" s="25"/>
    </row>
    <row r="1539" spans="5:25">
      <c r="F1539" s="4"/>
      <c r="H1539" s="25"/>
      <c r="I1539" s="25"/>
      <c r="M1539" s="42"/>
      <c r="N1539" s="9"/>
      <c r="O1539" s="9"/>
      <c r="P1539" s="9"/>
      <c r="Q1539" s="8"/>
      <c r="R1539" s="8"/>
      <c r="S1539" s="42"/>
      <c r="T1539" s="42"/>
      <c r="U1539" s="42"/>
      <c r="V1539" s="42"/>
      <c r="W1539" s="42"/>
      <c r="X1539" s="42"/>
      <c r="Y1539" s="25"/>
    </row>
    <row r="1540" spans="5:25">
      <c r="F1540" s="4"/>
      <c r="H1540" s="25"/>
      <c r="I1540" s="25"/>
      <c r="M1540" s="42"/>
      <c r="N1540" s="9"/>
      <c r="O1540" s="9"/>
      <c r="P1540" s="9"/>
      <c r="Q1540" s="8"/>
      <c r="R1540" s="8"/>
      <c r="S1540" s="42"/>
      <c r="T1540" s="42"/>
      <c r="U1540" s="42"/>
      <c r="V1540" s="42"/>
      <c r="W1540" s="42"/>
      <c r="X1540" s="42"/>
      <c r="Y1540" s="25"/>
    </row>
    <row r="1541" spans="5:25">
      <c r="E1541" s="38"/>
      <c r="F1541" s="4"/>
      <c r="H1541" s="25"/>
      <c r="I1541" s="25"/>
      <c r="M1541" s="42"/>
      <c r="N1541" s="9"/>
      <c r="O1541" s="9"/>
      <c r="P1541" s="9"/>
      <c r="Q1541" s="8"/>
      <c r="R1541" s="8"/>
      <c r="S1541" s="42"/>
      <c r="T1541" s="42"/>
      <c r="U1541" s="42"/>
      <c r="V1541" s="42"/>
      <c r="W1541" s="42"/>
      <c r="X1541" s="42"/>
      <c r="Y1541" s="25"/>
    </row>
    <row r="1542" spans="5:25">
      <c r="F1542" s="4"/>
      <c r="H1542" s="25"/>
      <c r="I1542" s="25"/>
      <c r="M1542" s="42"/>
      <c r="N1542" s="9"/>
      <c r="O1542" s="9"/>
      <c r="P1542" s="9"/>
      <c r="Q1542" s="8"/>
      <c r="R1542" s="8"/>
      <c r="S1542" s="42"/>
      <c r="T1542" s="42"/>
      <c r="U1542" s="42"/>
      <c r="V1542" s="42"/>
      <c r="W1542" s="42"/>
      <c r="X1542" s="42"/>
      <c r="Y1542" s="25"/>
    </row>
    <row r="1543" spans="5:25">
      <c r="F1543" s="4"/>
      <c r="H1543" s="25"/>
      <c r="I1543" s="25"/>
      <c r="M1543" s="42"/>
      <c r="N1543" s="9"/>
      <c r="O1543" s="9"/>
      <c r="P1543" s="9"/>
      <c r="Q1543" s="8"/>
      <c r="R1543" s="8"/>
      <c r="S1543" s="42"/>
      <c r="T1543" s="42"/>
      <c r="U1543" s="42"/>
      <c r="V1543" s="42"/>
      <c r="W1543" s="42"/>
      <c r="X1543" s="42"/>
      <c r="Y1543" s="25"/>
    </row>
    <row r="1544" spans="5:25">
      <c r="F1544" s="4"/>
      <c r="H1544" s="25"/>
      <c r="I1544" s="25"/>
      <c r="M1544" s="42"/>
      <c r="N1544" s="9"/>
      <c r="O1544" s="9"/>
      <c r="P1544" s="9"/>
      <c r="Q1544" s="8"/>
      <c r="R1544" s="8"/>
      <c r="S1544" s="42"/>
      <c r="T1544" s="42"/>
      <c r="U1544" s="42"/>
      <c r="V1544" s="42"/>
      <c r="W1544" s="42"/>
      <c r="X1544" s="42"/>
      <c r="Y1544" s="25"/>
    </row>
    <row r="1545" spans="5:25">
      <c r="F1545" s="4"/>
      <c r="H1545" s="25"/>
      <c r="I1545" s="25"/>
      <c r="M1545" s="42"/>
      <c r="N1545" s="9"/>
      <c r="O1545" s="9"/>
      <c r="P1545" s="9"/>
      <c r="Q1545" s="8"/>
      <c r="R1545" s="8"/>
      <c r="S1545" s="42"/>
      <c r="T1545" s="42"/>
      <c r="U1545" s="42"/>
      <c r="V1545" s="42"/>
      <c r="W1545" s="42"/>
      <c r="X1545" s="42"/>
      <c r="Y1545" s="25"/>
    </row>
    <row r="1546" spans="5:25">
      <c r="E1546" s="38"/>
      <c r="F1546" s="4"/>
      <c r="H1546" s="25"/>
      <c r="I1546" s="25"/>
      <c r="M1546" s="42"/>
      <c r="N1546" s="9"/>
      <c r="O1546" s="9"/>
      <c r="P1546" s="9"/>
      <c r="Q1546" s="8"/>
      <c r="R1546" s="8"/>
      <c r="S1546" s="42"/>
      <c r="T1546" s="42"/>
      <c r="U1546" s="42"/>
      <c r="V1546" s="42"/>
      <c r="W1546" s="42"/>
      <c r="X1546" s="42"/>
      <c r="Y1546" s="25"/>
    </row>
    <row r="1547" spans="5:25">
      <c r="F1547" s="4"/>
      <c r="H1547" s="25"/>
      <c r="I1547" s="25"/>
      <c r="M1547" s="42"/>
      <c r="N1547" s="9"/>
      <c r="O1547" s="9"/>
      <c r="P1547" s="9"/>
      <c r="Q1547" s="8"/>
      <c r="R1547" s="8"/>
      <c r="S1547" s="42"/>
      <c r="T1547" s="42"/>
      <c r="U1547" s="42"/>
      <c r="V1547" s="42"/>
      <c r="W1547" s="42"/>
      <c r="X1547" s="42"/>
      <c r="Y1547" s="25"/>
    </row>
    <row r="1548" spans="5:25">
      <c r="F1548" s="4"/>
      <c r="H1548" s="25"/>
      <c r="I1548" s="25"/>
      <c r="M1548" s="42"/>
      <c r="N1548" s="9"/>
      <c r="O1548" s="9"/>
      <c r="P1548" s="9"/>
      <c r="Q1548" s="8"/>
      <c r="R1548" s="8"/>
      <c r="S1548" s="42"/>
      <c r="T1548" s="42"/>
      <c r="U1548" s="42"/>
      <c r="V1548" s="42"/>
      <c r="W1548" s="42"/>
      <c r="X1548" s="42"/>
      <c r="Y1548" s="25"/>
    </row>
    <row r="1549" spans="5:25">
      <c r="F1549" s="4"/>
      <c r="H1549" s="25"/>
      <c r="I1549" s="25"/>
      <c r="M1549" s="42"/>
      <c r="N1549" s="9"/>
      <c r="O1549" s="9"/>
      <c r="P1549" s="9"/>
      <c r="Q1549" s="8"/>
      <c r="R1549" s="8"/>
      <c r="S1549" s="42"/>
      <c r="T1549" s="42"/>
      <c r="U1549" s="42"/>
      <c r="V1549" s="42"/>
      <c r="W1549" s="42"/>
      <c r="X1549" s="42"/>
      <c r="Y1549" s="25"/>
    </row>
    <row r="1550" spans="5:25">
      <c r="F1550" s="4"/>
      <c r="H1550" s="25"/>
      <c r="I1550" s="25"/>
      <c r="M1550" s="42"/>
      <c r="N1550" s="9"/>
      <c r="O1550" s="9"/>
      <c r="P1550" s="9"/>
      <c r="Q1550" s="8"/>
      <c r="R1550" s="8"/>
      <c r="S1550" s="42"/>
      <c r="T1550" s="42"/>
      <c r="U1550" s="42"/>
      <c r="V1550" s="42"/>
      <c r="W1550" s="42"/>
      <c r="X1550" s="42"/>
      <c r="Y1550" s="25"/>
    </row>
    <row r="1551" spans="5:25">
      <c r="F1551" s="4"/>
      <c r="H1551" s="25"/>
      <c r="I1551" s="25"/>
      <c r="M1551" s="42"/>
      <c r="N1551" s="9"/>
      <c r="O1551" s="9"/>
      <c r="P1551" s="9"/>
      <c r="Q1551" s="8"/>
      <c r="R1551" s="8"/>
      <c r="S1551" s="42"/>
      <c r="T1551" s="42"/>
      <c r="U1551" s="42"/>
      <c r="V1551" s="42"/>
      <c r="W1551" s="42"/>
      <c r="X1551" s="42"/>
      <c r="Y1551" s="25"/>
    </row>
    <row r="1552" spans="5:25">
      <c r="F1552" s="4"/>
      <c r="H1552" s="25"/>
      <c r="I1552" s="25"/>
      <c r="M1552" s="42"/>
      <c r="N1552" s="9"/>
      <c r="O1552" s="9"/>
      <c r="P1552" s="9"/>
      <c r="Q1552" s="8"/>
      <c r="R1552" s="8"/>
      <c r="S1552" s="42"/>
      <c r="T1552" s="42"/>
      <c r="U1552" s="42"/>
      <c r="V1552" s="42"/>
      <c r="W1552" s="42"/>
      <c r="X1552" s="42"/>
      <c r="Y1552" s="25"/>
    </row>
    <row r="1553" spans="5:25">
      <c r="F1553" s="4"/>
      <c r="H1553" s="25"/>
      <c r="I1553" s="25"/>
      <c r="M1553" s="42"/>
      <c r="N1553" s="9"/>
      <c r="O1553" s="9"/>
      <c r="P1553" s="9"/>
      <c r="Q1553" s="8"/>
      <c r="R1553" s="8"/>
      <c r="S1553" s="42"/>
      <c r="T1553" s="42"/>
      <c r="U1553" s="42"/>
      <c r="V1553" s="42"/>
      <c r="W1553" s="42"/>
      <c r="X1553" s="42"/>
      <c r="Y1553" s="25"/>
    </row>
    <row r="1554" spans="5:25">
      <c r="E1554" s="38"/>
      <c r="F1554" s="4"/>
      <c r="H1554" s="25"/>
      <c r="I1554" s="25"/>
      <c r="M1554" s="42"/>
      <c r="N1554" s="9"/>
      <c r="O1554" s="9"/>
      <c r="P1554" s="9"/>
      <c r="Q1554" s="8"/>
      <c r="R1554" s="8"/>
      <c r="S1554" s="42"/>
      <c r="T1554" s="42"/>
      <c r="U1554" s="42"/>
      <c r="V1554" s="42"/>
      <c r="W1554" s="42"/>
      <c r="X1554" s="42"/>
      <c r="Y1554" s="25"/>
    </row>
    <row r="1555" spans="5:25">
      <c r="F1555" s="4"/>
      <c r="H1555" s="25"/>
      <c r="I1555" s="25"/>
      <c r="M1555" s="42"/>
      <c r="N1555" s="9"/>
      <c r="O1555" s="9"/>
      <c r="P1555" s="9"/>
      <c r="Q1555" s="8"/>
      <c r="R1555" s="8"/>
      <c r="S1555" s="42"/>
      <c r="T1555" s="42"/>
      <c r="U1555" s="42"/>
      <c r="V1555" s="42"/>
      <c r="W1555" s="42"/>
      <c r="X1555" s="42"/>
      <c r="Y1555" s="25"/>
    </row>
    <row r="1556" spans="5:25">
      <c r="F1556" s="4"/>
      <c r="H1556" s="25"/>
      <c r="I1556" s="25"/>
      <c r="M1556" s="42"/>
      <c r="N1556" s="9"/>
      <c r="O1556" s="9"/>
      <c r="P1556" s="9"/>
      <c r="Q1556" s="8"/>
      <c r="R1556" s="8"/>
      <c r="S1556" s="42"/>
      <c r="T1556" s="42"/>
      <c r="U1556" s="42"/>
      <c r="V1556" s="42"/>
      <c r="W1556" s="42"/>
      <c r="X1556" s="42"/>
      <c r="Y1556" s="25"/>
    </row>
    <row r="1557" spans="5:25">
      <c r="F1557" s="4"/>
      <c r="H1557" s="25"/>
      <c r="I1557" s="25"/>
      <c r="M1557" s="42"/>
      <c r="N1557" s="9"/>
      <c r="O1557" s="9"/>
      <c r="P1557" s="9"/>
      <c r="Q1557" s="8"/>
      <c r="R1557" s="8"/>
      <c r="S1557" s="42"/>
      <c r="T1557" s="42"/>
      <c r="U1557" s="42"/>
      <c r="V1557" s="42"/>
      <c r="W1557" s="42"/>
      <c r="X1557" s="42"/>
      <c r="Y1557" s="25"/>
    </row>
    <row r="1558" spans="5:25">
      <c r="F1558" s="4"/>
      <c r="H1558" s="25"/>
      <c r="I1558" s="25"/>
      <c r="M1558" s="42"/>
      <c r="N1558" s="9"/>
      <c r="O1558" s="9"/>
      <c r="P1558" s="9"/>
      <c r="Q1558" s="8"/>
      <c r="R1558" s="8"/>
      <c r="S1558" s="42"/>
      <c r="T1558" s="42"/>
      <c r="U1558" s="42"/>
      <c r="V1558" s="42"/>
      <c r="W1558" s="42"/>
      <c r="X1558" s="42"/>
      <c r="Y1558" s="25"/>
    </row>
    <row r="1559" spans="5:25">
      <c r="F1559" s="4"/>
      <c r="H1559" s="25"/>
      <c r="I1559" s="25"/>
      <c r="M1559" s="42"/>
      <c r="N1559" s="9"/>
      <c r="O1559" s="9"/>
      <c r="P1559" s="9"/>
      <c r="Q1559" s="8"/>
      <c r="R1559" s="8"/>
      <c r="S1559" s="42"/>
      <c r="T1559" s="42"/>
      <c r="U1559" s="42"/>
      <c r="V1559" s="42"/>
      <c r="W1559" s="42"/>
      <c r="X1559" s="42"/>
      <c r="Y1559" s="25"/>
    </row>
    <row r="1560" spans="5:25">
      <c r="F1560" s="4"/>
      <c r="H1560" s="25"/>
      <c r="I1560" s="25"/>
      <c r="M1560" s="42"/>
      <c r="N1560" s="9"/>
      <c r="O1560" s="9"/>
      <c r="P1560" s="9"/>
      <c r="Q1560" s="8"/>
      <c r="R1560" s="8"/>
      <c r="S1560" s="42"/>
      <c r="T1560" s="42"/>
      <c r="U1560" s="42"/>
      <c r="V1560" s="42"/>
      <c r="W1560" s="42"/>
      <c r="X1560" s="42"/>
      <c r="Y1560" s="25"/>
    </row>
    <row r="1561" spans="5:25">
      <c r="F1561" s="4"/>
      <c r="H1561" s="25"/>
      <c r="I1561" s="25"/>
      <c r="M1561" s="42"/>
      <c r="N1561" s="9"/>
      <c r="O1561" s="9"/>
      <c r="P1561" s="9"/>
      <c r="Q1561" s="8"/>
      <c r="R1561" s="8"/>
      <c r="S1561" s="42"/>
      <c r="T1561" s="42"/>
      <c r="U1561" s="42"/>
      <c r="V1561" s="42"/>
      <c r="W1561" s="42"/>
      <c r="X1561" s="42"/>
      <c r="Y1561" s="25"/>
    </row>
    <row r="1562" spans="5:25">
      <c r="F1562" s="4"/>
      <c r="H1562" s="25"/>
      <c r="I1562" s="25"/>
      <c r="M1562" s="42"/>
      <c r="N1562" s="9"/>
      <c r="O1562" s="9"/>
      <c r="P1562" s="9"/>
      <c r="Q1562" s="8"/>
      <c r="R1562" s="8"/>
      <c r="S1562" s="42"/>
      <c r="T1562" s="42"/>
      <c r="U1562" s="42"/>
      <c r="V1562" s="42"/>
      <c r="W1562" s="42"/>
      <c r="X1562" s="42"/>
      <c r="Y1562" s="25"/>
    </row>
    <row r="1563" spans="5:25">
      <c r="F1563" s="4"/>
      <c r="H1563" s="25"/>
      <c r="I1563" s="25"/>
      <c r="M1563" s="42"/>
      <c r="N1563" s="9"/>
      <c r="O1563" s="9"/>
      <c r="P1563" s="9"/>
      <c r="Q1563" s="8"/>
      <c r="R1563" s="8"/>
      <c r="S1563" s="42"/>
      <c r="T1563" s="42"/>
      <c r="U1563" s="42"/>
      <c r="V1563" s="42"/>
      <c r="W1563" s="42"/>
      <c r="X1563" s="42"/>
      <c r="Y1563" s="25"/>
    </row>
    <row r="1564" spans="5:25">
      <c r="F1564" s="4"/>
      <c r="H1564" s="25"/>
      <c r="I1564" s="25"/>
      <c r="M1564" s="42"/>
      <c r="N1564" s="9"/>
      <c r="O1564" s="9"/>
      <c r="P1564" s="9"/>
      <c r="Q1564" s="8"/>
      <c r="R1564" s="8"/>
      <c r="S1564" s="42"/>
      <c r="T1564" s="42"/>
      <c r="U1564" s="42"/>
      <c r="V1564" s="42"/>
      <c r="W1564" s="42"/>
      <c r="X1564" s="42"/>
      <c r="Y1564" s="25"/>
    </row>
    <row r="1565" spans="5:25">
      <c r="F1565" s="4"/>
      <c r="H1565" s="25"/>
      <c r="I1565" s="25"/>
      <c r="M1565" s="42"/>
      <c r="N1565" s="9"/>
      <c r="O1565" s="9"/>
      <c r="P1565" s="9"/>
      <c r="Q1565" s="8"/>
      <c r="R1565" s="8"/>
      <c r="S1565" s="42"/>
      <c r="T1565" s="42"/>
      <c r="U1565" s="42"/>
      <c r="V1565" s="42"/>
      <c r="W1565" s="42"/>
      <c r="X1565" s="42"/>
      <c r="Y1565" s="25"/>
    </row>
    <row r="1566" spans="5:25">
      <c r="F1566" s="4"/>
      <c r="H1566" s="25"/>
      <c r="I1566" s="25"/>
      <c r="M1566" s="42"/>
      <c r="N1566" s="9"/>
      <c r="O1566" s="9"/>
      <c r="P1566" s="9"/>
      <c r="Q1566" s="8"/>
      <c r="R1566" s="8"/>
      <c r="S1566" s="42"/>
      <c r="T1566" s="42"/>
      <c r="U1566" s="42"/>
      <c r="V1566" s="42"/>
      <c r="W1566" s="42"/>
      <c r="X1566" s="42"/>
      <c r="Y1566" s="25"/>
    </row>
    <row r="1567" spans="5:25">
      <c r="F1567" s="4"/>
      <c r="H1567" s="25"/>
      <c r="I1567" s="25"/>
      <c r="M1567" s="42"/>
      <c r="N1567" s="9"/>
      <c r="O1567" s="9"/>
      <c r="P1567" s="9"/>
      <c r="Q1567" s="8"/>
      <c r="R1567" s="8"/>
      <c r="S1567" s="42"/>
      <c r="T1567" s="42"/>
      <c r="U1567" s="42"/>
      <c r="V1567" s="42"/>
      <c r="W1567" s="42"/>
      <c r="X1567" s="42"/>
      <c r="Y1567" s="25"/>
    </row>
    <row r="1568" spans="5:25">
      <c r="F1568" s="4"/>
      <c r="H1568" s="25"/>
      <c r="I1568" s="25"/>
      <c r="M1568" s="42"/>
      <c r="N1568" s="9"/>
      <c r="O1568" s="9"/>
      <c r="P1568" s="9"/>
      <c r="Q1568" s="8"/>
      <c r="R1568" s="8"/>
      <c r="S1568" s="42"/>
      <c r="T1568" s="42"/>
      <c r="U1568" s="42"/>
      <c r="V1568" s="42"/>
      <c r="W1568" s="42"/>
      <c r="X1568" s="42"/>
      <c r="Y1568" s="25"/>
    </row>
    <row r="1569" spans="5:25">
      <c r="F1569" s="4"/>
      <c r="H1569" s="25"/>
      <c r="I1569" s="25"/>
      <c r="M1569" s="42"/>
      <c r="N1569" s="9"/>
      <c r="O1569" s="9"/>
      <c r="P1569" s="9"/>
      <c r="Q1569" s="8"/>
      <c r="R1569" s="8"/>
      <c r="S1569" s="42"/>
      <c r="T1569" s="42"/>
      <c r="U1569" s="42"/>
      <c r="V1569" s="42"/>
      <c r="W1569" s="42"/>
      <c r="X1569" s="42"/>
      <c r="Y1569" s="25"/>
    </row>
    <row r="1570" spans="5:25">
      <c r="F1570" s="4"/>
      <c r="H1570" s="25"/>
      <c r="I1570" s="25"/>
      <c r="M1570" s="42"/>
      <c r="N1570" s="9"/>
      <c r="O1570" s="9"/>
      <c r="P1570" s="9"/>
      <c r="Q1570" s="8"/>
      <c r="R1570" s="8"/>
      <c r="S1570" s="42"/>
      <c r="T1570" s="42"/>
      <c r="U1570" s="42"/>
      <c r="V1570" s="42"/>
      <c r="W1570" s="42"/>
      <c r="X1570" s="42"/>
      <c r="Y1570" s="25"/>
    </row>
    <row r="1571" spans="5:25">
      <c r="F1571" s="4"/>
      <c r="H1571" s="25"/>
      <c r="I1571" s="25"/>
      <c r="M1571" s="42"/>
      <c r="N1571" s="9"/>
      <c r="O1571" s="9"/>
      <c r="P1571" s="9"/>
      <c r="Q1571" s="8"/>
      <c r="R1571" s="8"/>
      <c r="S1571" s="42"/>
      <c r="T1571" s="42"/>
      <c r="U1571" s="42"/>
      <c r="V1571" s="42"/>
      <c r="W1571" s="42"/>
      <c r="X1571" s="42"/>
      <c r="Y1571" s="25"/>
    </row>
    <row r="1572" spans="5:25">
      <c r="F1572" s="4"/>
      <c r="H1572" s="25"/>
      <c r="I1572" s="25"/>
      <c r="M1572" s="42"/>
      <c r="N1572" s="9"/>
      <c r="O1572" s="9"/>
      <c r="P1572" s="9"/>
      <c r="Q1572" s="8"/>
      <c r="R1572" s="8"/>
      <c r="S1572" s="42"/>
      <c r="T1572" s="42"/>
      <c r="U1572" s="42"/>
      <c r="V1572" s="42"/>
      <c r="W1572" s="42"/>
      <c r="X1572" s="42"/>
      <c r="Y1572" s="25"/>
    </row>
    <row r="1573" spans="5:25">
      <c r="F1573" s="4"/>
      <c r="H1573" s="25"/>
      <c r="I1573" s="25"/>
      <c r="M1573" s="42"/>
      <c r="N1573" s="9"/>
      <c r="O1573" s="9"/>
      <c r="P1573" s="9"/>
      <c r="Q1573" s="8"/>
      <c r="R1573" s="8"/>
      <c r="S1573" s="42"/>
      <c r="T1573" s="42"/>
      <c r="U1573" s="42"/>
      <c r="V1573" s="42"/>
      <c r="W1573" s="42"/>
      <c r="X1573" s="42"/>
      <c r="Y1573" s="25"/>
    </row>
    <row r="1574" spans="5:25">
      <c r="F1574" s="4"/>
      <c r="H1574" s="25"/>
      <c r="I1574" s="25"/>
      <c r="M1574" s="42"/>
      <c r="N1574" s="9"/>
      <c r="O1574" s="9"/>
      <c r="P1574" s="9"/>
      <c r="Q1574" s="8"/>
      <c r="R1574" s="8"/>
      <c r="S1574" s="42"/>
      <c r="T1574" s="42"/>
      <c r="U1574" s="42"/>
      <c r="V1574" s="42"/>
      <c r="W1574" s="42"/>
      <c r="X1574" s="42"/>
      <c r="Y1574" s="25"/>
    </row>
    <row r="1575" spans="5:25">
      <c r="F1575" s="4"/>
      <c r="H1575" s="25"/>
      <c r="I1575" s="25"/>
      <c r="M1575" s="42"/>
      <c r="N1575" s="9"/>
      <c r="O1575" s="9"/>
      <c r="P1575" s="9"/>
      <c r="Q1575" s="8"/>
      <c r="R1575" s="8"/>
      <c r="S1575" s="42"/>
      <c r="T1575" s="42"/>
      <c r="U1575" s="42"/>
      <c r="V1575" s="42"/>
      <c r="W1575" s="42"/>
      <c r="X1575" s="42"/>
      <c r="Y1575" s="25"/>
    </row>
    <row r="1576" spans="5:25">
      <c r="F1576" s="4"/>
      <c r="H1576" s="25"/>
      <c r="I1576" s="25"/>
      <c r="M1576" s="42"/>
      <c r="N1576" s="9"/>
      <c r="O1576" s="9"/>
      <c r="P1576" s="9"/>
      <c r="Q1576" s="8"/>
      <c r="R1576" s="8"/>
      <c r="S1576" s="42"/>
      <c r="T1576" s="42"/>
      <c r="U1576" s="42"/>
      <c r="V1576" s="42"/>
      <c r="W1576" s="42"/>
      <c r="X1576" s="42"/>
      <c r="Y1576" s="25"/>
    </row>
    <row r="1577" spans="5:25">
      <c r="F1577" s="4"/>
      <c r="H1577" s="25"/>
      <c r="I1577" s="25"/>
      <c r="M1577" s="42"/>
      <c r="N1577" s="9"/>
      <c r="O1577" s="9"/>
      <c r="P1577" s="9"/>
      <c r="Q1577" s="8"/>
      <c r="R1577" s="8"/>
      <c r="S1577" s="42"/>
      <c r="T1577" s="42"/>
      <c r="U1577" s="42"/>
      <c r="V1577" s="42"/>
      <c r="W1577" s="42"/>
      <c r="X1577" s="42"/>
      <c r="Y1577" s="25"/>
    </row>
    <row r="1578" spans="5:25">
      <c r="E1578" s="38"/>
      <c r="F1578" s="4"/>
      <c r="H1578" s="25"/>
      <c r="I1578" s="25"/>
      <c r="M1578" s="42"/>
      <c r="N1578" s="9"/>
      <c r="O1578" s="9"/>
      <c r="P1578" s="9"/>
      <c r="Q1578" s="8"/>
      <c r="R1578" s="8"/>
      <c r="S1578" s="42"/>
      <c r="T1578" s="42"/>
      <c r="U1578" s="42"/>
      <c r="V1578" s="42"/>
      <c r="W1578" s="42"/>
      <c r="X1578" s="42"/>
      <c r="Y1578" s="25"/>
    </row>
    <row r="1579" spans="5:25">
      <c r="F1579" s="4"/>
      <c r="H1579" s="25"/>
      <c r="I1579" s="25"/>
      <c r="M1579" s="42"/>
      <c r="N1579" s="9"/>
      <c r="O1579" s="9"/>
      <c r="P1579" s="9"/>
      <c r="Q1579" s="8"/>
      <c r="R1579" s="8"/>
      <c r="S1579" s="42"/>
      <c r="T1579" s="42"/>
      <c r="U1579" s="42"/>
      <c r="V1579" s="42"/>
      <c r="W1579" s="42"/>
      <c r="X1579" s="42"/>
      <c r="Y1579" s="25"/>
    </row>
    <row r="1580" spans="5:25">
      <c r="F1580" s="4"/>
      <c r="H1580" s="25"/>
      <c r="I1580" s="25"/>
      <c r="M1580" s="42"/>
      <c r="N1580" s="9"/>
      <c r="O1580" s="9"/>
      <c r="P1580" s="9"/>
      <c r="Q1580" s="8"/>
      <c r="R1580" s="8"/>
      <c r="S1580" s="42"/>
      <c r="T1580" s="42"/>
      <c r="U1580" s="42"/>
      <c r="V1580" s="42"/>
      <c r="W1580" s="42"/>
      <c r="X1580" s="42"/>
      <c r="Y1580" s="25"/>
    </row>
    <row r="1581" spans="5:25">
      <c r="F1581" s="4"/>
      <c r="H1581" s="25"/>
      <c r="I1581" s="25"/>
      <c r="M1581" s="42"/>
      <c r="N1581" s="9"/>
      <c r="O1581" s="9"/>
      <c r="P1581" s="9"/>
      <c r="Q1581" s="8"/>
      <c r="R1581" s="8"/>
      <c r="S1581" s="42"/>
      <c r="T1581" s="42"/>
      <c r="U1581" s="42"/>
      <c r="V1581" s="42"/>
      <c r="W1581" s="42"/>
      <c r="X1581" s="42"/>
      <c r="Y1581" s="25"/>
    </row>
    <row r="1582" spans="5:25">
      <c r="F1582" s="4"/>
      <c r="H1582" s="25"/>
      <c r="I1582" s="25"/>
      <c r="M1582" s="42"/>
      <c r="N1582" s="9"/>
      <c r="O1582" s="9"/>
      <c r="P1582" s="9"/>
      <c r="Q1582" s="8"/>
      <c r="R1582" s="8"/>
      <c r="S1582" s="42"/>
      <c r="T1582" s="42"/>
      <c r="U1582" s="42"/>
      <c r="V1582" s="42"/>
      <c r="W1582" s="42"/>
      <c r="X1582" s="42"/>
      <c r="Y1582" s="25"/>
    </row>
    <row r="1583" spans="5:25">
      <c r="F1583" s="4"/>
      <c r="H1583" s="25"/>
      <c r="I1583" s="25"/>
      <c r="M1583" s="42"/>
      <c r="N1583" s="9"/>
      <c r="O1583" s="9"/>
      <c r="P1583" s="9"/>
      <c r="Q1583" s="8"/>
      <c r="R1583" s="8"/>
      <c r="S1583" s="42"/>
      <c r="T1583" s="42"/>
      <c r="U1583" s="42"/>
      <c r="V1583" s="42"/>
      <c r="W1583" s="42"/>
      <c r="X1583" s="42"/>
      <c r="Y1583" s="25"/>
    </row>
    <row r="1584" spans="5:25">
      <c r="F1584" s="4"/>
      <c r="H1584" s="25"/>
      <c r="I1584" s="25"/>
      <c r="M1584" s="42"/>
      <c r="N1584" s="9"/>
      <c r="O1584" s="9"/>
      <c r="P1584" s="9"/>
      <c r="Q1584" s="8"/>
      <c r="R1584" s="8"/>
      <c r="S1584" s="42"/>
      <c r="T1584" s="42"/>
      <c r="U1584" s="42"/>
      <c r="V1584" s="42"/>
      <c r="W1584" s="42"/>
      <c r="X1584" s="42"/>
      <c r="Y1584" s="25"/>
    </row>
    <row r="1585" spans="6:25">
      <c r="F1585" s="4"/>
      <c r="H1585" s="25"/>
      <c r="I1585" s="25"/>
      <c r="M1585" s="42"/>
      <c r="N1585" s="9"/>
      <c r="O1585" s="9"/>
      <c r="P1585" s="9"/>
      <c r="Q1585" s="8"/>
      <c r="R1585" s="8"/>
      <c r="S1585" s="42"/>
      <c r="T1585" s="42"/>
      <c r="U1585" s="42"/>
      <c r="V1585" s="42"/>
      <c r="W1585" s="42"/>
      <c r="X1585" s="42"/>
      <c r="Y1585" s="25"/>
    </row>
    <row r="1586" spans="6:25">
      <c r="F1586" s="4"/>
      <c r="H1586" s="25"/>
      <c r="I1586" s="25"/>
      <c r="M1586" s="42"/>
      <c r="N1586" s="9"/>
      <c r="O1586" s="9"/>
      <c r="P1586" s="9"/>
      <c r="Q1586" s="8"/>
      <c r="R1586" s="8"/>
      <c r="S1586" s="42"/>
      <c r="T1586" s="42"/>
      <c r="U1586" s="42"/>
      <c r="V1586" s="42"/>
      <c r="W1586" s="42"/>
      <c r="X1586" s="42"/>
      <c r="Y1586" s="25"/>
    </row>
    <row r="1587" spans="6:25">
      <c r="F1587" s="4"/>
      <c r="H1587" s="25"/>
      <c r="I1587" s="25"/>
      <c r="M1587" s="42"/>
      <c r="N1587" s="9"/>
      <c r="O1587" s="9"/>
      <c r="P1587" s="9"/>
      <c r="Q1587" s="8"/>
      <c r="R1587" s="8"/>
      <c r="S1587" s="42"/>
      <c r="T1587" s="42"/>
      <c r="U1587" s="42"/>
      <c r="V1587" s="42"/>
      <c r="W1587" s="42"/>
      <c r="X1587" s="42"/>
      <c r="Y1587" s="25"/>
    </row>
    <row r="1588" spans="6:25">
      <c r="F1588" s="4"/>
      <c r="H1588" s="25"/>
      <c r="I1588" s="25"/>
      <c r="M1588" s="42"/>
      <c r="N1588" s="9"/>
      <c r="O1588" s="9"/>
      <c r="P1588" s="9"/>
      <c r="Q1588" s="8"/>
      <c r="R1588" s="8"/>
      <c r="S1588" s="42"/>
      <c r="T1588" s="42"/>
      <c r="U1588" s="42"/>
      <c r="V1588" s="42"/>
      <c r="W1588" s="42"/>
      <c r="X1588" s="42"/>
      <c r="Y1588" s="25"/>
    </row>
    <row r="1589" spans="6:25">
      <c r="F1589" s="4"/>
      <c r="H1589" s="25"/>
      <c r="I1589" s="25"/>
      <c r="M1589" s="42"/>
      <c r="N1589" s="9"/>
      <c r="O1589" s="9"/>
      <c r="P1589" s="9"/>
      <c r="Q1589" s="8"/>
      <c r="R1589" s="8"/>
      <c r="S1589" s="42"/>
      <c r="T1589" s="42"/>
      <c r="U1589" s="42"/>
      <c r="V1589" s="42"/>
      <c r="W1589" s="42"/>
      <c r="X1589" s="42"/>
      <c r="Y1589" s="25"/>
    </row>
    <row r="1590" spans="6:25">
      <c r="F1590" s="4"/>
      <c r="H1590" s="25"/>
      <c r="I1590" s="25"/>
      <c r="M1590" s="42"/>
      <c r="N1590" s="9"/>
      <c r="O1590" s="9"/>
      <c r="P1590" s="9"/>
      <c r="Q1590" s="8"/>
      <c r="R1590" s="8"/>
      <c r="S1590" s="42"/>
      <c r="T1590" s="42"/>
      <c r="U1590" s="42"/>
      <c r="V1590" s="42"/>
      <c r="W1590" s="42"/>
      <c r="X1590" s="42"/>
      <c r="Y1590" s="25"/>
    </row>
    <row r="1591" spans="6:25">
      <c r="F1591" s="4"/>
      <c r="H1591" s="25"/>
      <c r="I1591" s="25"/>
      <c r="M1591" s="42"/>
      <c r="N1591" s="9"/>
      <c r="O1591" s="9"/>
      <c r="P1591" s="9"/>
      <c r="Q1591" s="8"/>
      <c r="R1591" s="8"/>
      <c r="S1591" s="42"/>
      <c r="T1591" s="42"/>
      <c r="U1591" s="42"/>
      <c r="V1591" s="42"/>
      <c r="W1591" s="42"/>
      <c r="X1591" s="42"/>
      <c r="Y1591" s="25"/>
    </row>
    <row r="1592" spans="6:25">
      <c r="F1592" s="4"/>
      <c r="H1592" s="25"/>
      <c r="I1592" s="25"/>
      <c r="M1592" s="42"/>
      <c r="N1592" s="9"/>
      <c r="O1592" s="9"/>
      <c r="P1592" s="9"/>
      <c r="Q1592" s="8"/>
      <c r="R1592" s="8"/>
      <c r="S1592" s="42"/>
      <c r="T1592" s="42"/>
      <c r="U1592" s="42"/>
      <c r="V1592" s="42"/>
      <c r="W1592" s="42"/>
      <c r="X1592" s="42"/>
      <c r="Y1592" s="25"/>
    </row>
    <row r="1593" spans="6:25">
      <c r="F1593" s="4"/>
      <c r="H1593" s="25"/>
      <c r="I1593" s="25"/>
      <c r="M1593" s="42"/>
      <c r="N1593" s="9"/>
      <c r="O1593" s="9"/>
      <c r="P1593" s="9"/>
      <c r="Q1593" s="8"/>
      <c r="R1593" s="8"/>
      <c r="S1593" s="42"/>
      <c r="T1593" s="42"/>
      <c r="U1593" s="42"/>
      <c r="V1593" s="42"/>
      <c r="W1593" s="42"/>
      <c r="X1593" s="42"/>
      <c r="Y1593" s="25"/>
    </row>
    <row r="1594" spans="6:25">
      <c r="F1594" s="4"/>
      <c r="H1594" s="25"/>
      <c r="I1594" s="25"/>
      <c r="M1594" s="42"/>
      <c r="N1594" s="9"/>
      <c r="O1594" s="9"/>
      <c r="P1594" s="9"/>
      <c r="Q1594" s="8"/>
      <c r="R1594" s="8"/>
      <c r="S1594" s="42"/>
      <c r="T1594" s="42"/>
      <c r="U1594" s="42"/>
      <c r="V1594" s="42"/>
      <c r="W1594" s="42"/>
      <c r="X1594" s="42"/>
      <c r="Y1594" s="25"/>
    </row>
    <row r="1595" spans="6:25">
      <c r="F1595" s="4"/>
      <c r="H1595" s="25"/>
      <c r="I1595" s="25"/>
      <c r="M1595" s="42"/>
      <c r="N1595" s="9"/>
      <c r="O1595" s="9"/>
      <c r="P1595" s="9"/>
      <c r="Q1595" s="8"/>
      <c r="R1595" s="8"/>
      <c r="S1595" s="42"/>
      <c r="T1595" s="42"/>
      <c r="U1595" s="42"/>
      <c r="V1595" s="42"/>
      <c r="W1595" s="42"/>
      <c r="X1595" s="42"/>
      <c r="Y1595" s="25"/>
    </row>
    <row r="1596" spans="6:25">
      <c r="F1596" s="4"/>
      <c r="H1596" s="25"/>
      <c r="I1596" s="25"/>
      <c r="M1596" s="42"/>
      <c r="N1596" s="9"/>
      <c r="O1596" s="9"/>
      <c r="P1596" s="9"/>
      <c r="Q1596" s="8"/>
      <c r="R1596" s="8"/>
      <c r="S1596" s="42"/>
      <c r="T1596" s="42"/>
      <c r="U1596" s="42"/>
      <c r="V1596" s="42"/>
      <c r="W1596" s="42"/>
      <c r="X1596" s="42"/>
      <c r="Y1596" s="25"/>
    </row>
    <row r="1597" spans="6:25">
      <c r="F1597" s="4"/>
      <c r="H1597" s="25"/>
      <c r="I1597" s="25"/>
      <c r="M1597" s="42"/>
      <c r="N1597" s="9"/>
      <c r="O1597" s="9"/>
      <c r="P1597" s="9"/>
      <c r="Q1597" s="8"/>
      <c r="R1597" s="8"/>
      <c r="S1597" s="42"/>
      <c r="T1597" s="42"/>
      <c r="U1597" s="42"/>
      <c r="V1597" s="42"/>
      <c r="W1597" s="42"/>
      <c r="X1597" s="42"/>
      <c r="Y1597" s="25"/>
    </row>
    <row r="1598" spans="6:25">
      <c r="F1598" s="4"/>
      <c r="H1598" s="25"/>
      <c r="I1598" s="25"/>
      <c r="M1598" s="42"/>
      <c r="N1598" s="9"/>
      <c r="O1598" s="9"/>
      <c r="P1598" s="9"/>
      <c r="Q1598" s="8"/>
      <c r="R1598" s="8"/>
      <c r="S1598" s="42"/>
      <c r="T1598" s="42"/>
      <c r="U1598" s="42"/>
      <c r="V1598" s="42"/>
      <c r="W1598" s="42"/>
      <c r="X1598" s="42"/>
      <c r="Y1598" s="25"/>
    </row>
    <row r="1599" spans="6:25">
      <c r="F1599" s="4"/>
      <c r="H1599" s="25"/>
      <c r="I1599" s="25"/>
      <c r="M1599" s="42"/>
      <c r="N1599" s="9"/>
      <c r="O1599" s="9"/>
      <c r="P1599" s="9"/>
      <c r="Q1599" s="8"/>
      <c r="R1599" s="8"/>
      <c r="S1599" s="42"/>
      <c r="T1599" s="42"/>
      <c r="U1599" s="42"/>
      <c r="V1599" s="42"/>
      <c r="W1599" s="42"/>
      <c r="X1599" s="42"/>
      <c r="Y1599" s="25"/>
    </row>
    <row r="1600" spans="6:25">
      <c r="F1600" s="4"/>
      <c r="H1600" s="25"/>
      <c r="I1600" s="25"/>
      <c r="M1600" s="42"/>
      <c r="N1600" s="9"/>
      <c r="O1600" s="9"/>
      <c r="P1600" s="9"/>
      <c r="Q1600" s="8"/>
      <c r="R1600" s="8"/>
      <c r="S1600" s="42"/>
      <c r="T1600" s="42"/>
      <c r="U1600" s="42"/>
      <c r="V1600" s="42"/>
      <c r="W1600" s="42"/>
      <c r="X1600" s="42"/>
      <c r="Y1600" s="25"/>
    </row>
    <row r="1601" spans="5:25">
      <c r="F1601" s="4"/>
      <c r="H1601" s="25"/>
      <c r="I1601" s="25"/>
      <c r="M1601" s="42"/>
      <c r="N1601" s="9"/>
      <c r="O1601" s="9"/>
      <c r="P1601" s="9"/>
      <c r="Q1601" s="8"/>
      <c r="R1601" s="8"/>
      <c r="S1601" s="42"/>
      <c r="T1601" s="42"/>
      <c r="U1601" s="42"/>
      <c r="V1601" s="42"/>
      <c r="W1601" s="42"/>
      <c r="X1601" s="42"/>
      <c r="Y1601" s="25"/>
    </row>
    <row r="1602" spans="5:25">
      <c r="F1602" s="4"/>
      <c r="H1602" s="25"/>
      <c r="I1602" s="25"/>
      <c r="M1602" s="42"/>
      <c r="N1602" s="9"/>
      <c r="O1602" s="9"/>
      <c r="P1602" s="9"/>
      <c r="Q1602" s="8"/>
      <c r="R1602" s="8"/>
      <c r="S1602" s="42"/>
      <c r="T1602" s="42"/>
      <c r="U1602" s="42"/>
      <c r="V1602" s="42"/>
      <c r="W1602" s="42"/>
      <c r="X1602" s="42"/>
      <c r="Y1602" s="25"/>
    </row>
    <row r="1603" spans="5:25">
      <c r="F1603" s="4"/>
      <c r="H1603" s="25"/>
      <c r="I1603" s="25"/>
      <c r="M1603" s="42"/>
      <c r="N1603" s="9"/>
      <c r="O1603" s="9"/>
      <c r="P1603" s="9"/>
      <c r="Q1603" s="8"/>
      <c r="R1603" s="8"/>
      <c r="S1603" s="42"/>
      <c r="T1603" s="42"/>
      <c r="U1603" s="42"/>
      <c r="V1603" s="42"/>
      <c r="W1603" s="42"/>
      <c r="X1603" s="42"/>
      <c r="Y1603" s="25"/>
    </row>
    <row r="1604" spans="5:25">
      <c r="F1604" s="4"/>
      <c r="H1604" s="25"/>
      <c r="I1604" s="25"/>
      <c r="M1604" s="42"/>
      <c r="N1604" s="9"/>
      <c r="O1604" s="9"/>
      <c r="P1604" s="9"/>
      <c r="Q1604" s="8"/>
      <c r="R1604" s="8"/>
      <c r="S1604" s="42"/>
      <c r="T1604" s="42"/>
      <c r="U1604" s="42"/>
      <c r="V1604" s="42"/>
      <c r="W1604" s="42"/>
      <c r="X1604" s="42"/>
      <c r="Y1604" s="25"/>
    </row>
    <row r="1605" spans="5:25">
      <c r="F1605" s="4"/>
      <c r="H1605" s="25"/>
      <c r="I1605" s="25"/>
      <c r="M1605" s="42"/>
      <c r="N1605" s="9"/>
      <c r="O1605" s="9"/>
      <c r="P1605" s="9"/>
      <c r="Q1605" s="8"/>
      <c r="R1605" s="8"/>
      <c r="S1605" s="42"/>
      <c r="T1605" s="42"/>
      <c r="U1605" s="42"/>
      <c r="V1605" s="42"/>
      <c r="W1605" s="42"/>
      <c r="X1605" s="42"/>
      <c r="Y1605" s="25"/>
    </row>
    <row r="1606" spans="5:25">
      <c r="F1606" s="4"/>
      <c r="H1606" s="25"/>
      <c r="I1606" s="25"/>
      <c r="M1606" s="42"/>
      <c r="N1606" s="9"/>
      <c r="O1606" s="9"/>
      <c r="P1606" s="9"/>
      <c r="Q1606" s="8"/>
      <c r="R1606" s="8"/>
      <c r="S1606" s="42"/>
      <c r="T1606" s="42"/>
      <c r="U1606" s="42"/>
      <c r="V1606" s="42"/>
      <c r="W1606" s="42"/>
      <c r="X1606" s="42"/>
      <c r="Y1606" s="25"/>
    </row>
    <row r="1607" spans="5:25">
      <c r="F1607" s="4"/>
      <c r="H1607" s="25"/>
      <c r="I1607" s="25"/>
      <c r="M1607" s="42"/>
      <c r="N1607" s="9"/>
      <c r="O1607" s="9"/>
      <c r="P1607" s="9"/>
      <c r="Q1607" s="8"/>
      <c r="R1607" s="8"/>
      <c r="S1607" s="42"/>
      <c r="T1607" s="42"/>
      <c r="U1607" s="42"/>
      <c r="V1607" s="42"/>
      <c r="W1607" s="42"/>
      <c r="X1607" s="42"/>
      <c r="Y1607" s="25"/>
    </row>
    <row r="1608" spans="5:25">
      <c r="F1608" s="4"/>
      <c r="H1608" s="25"/>
      <c r="I1608" s="25"/>
      <c r="M1608" s="42"/>
      <c r="N1608" s="9"/>
      <c r="O1608" s="9"/>
      <c r="P1608" s="9"/>
      <c r="Q1608" s="8"/>
      <c r="R1608" s="8"/>
      <c r="S1608" s="42"/>
      <c r="T1608" s="42"/>
      <c r="U1608" s="42"/>
      <c r="V1608" s="42"/>
      <c r="W1608" s="42"/>
      <c r="X1608" s="42"/>
      <c r="Y1608" s="25"/>
    </row>
    <row r="1609" spans="5:25">
      <c r="E1609" s="38"/>
      <c r="F1609" s="4"/>
      <c r="H1609" s="25"/>
      <c r="I1609" s="25"/>
      <c r="M1609" s="42"/>
      <c r="N1609" s="9"/>
      <c r="O1609" s="9"/>
      <c r="P1609" s="9"/>
      <c r="Q1609" s="8"/>
      <c r="R1609" s="8"/>
      <c r="S1609" s="42"/>
      <c r="T1609" s="42"/>
      <c r="U1609" s="42"/>
      <c r="V1609" s="42"/>
      <c r="W1609" s="42"/>
      <c r="X1609" s="42"/>
      <c r="Y1609" s="25"/>
    </row>
    <row r="1610" spans="5:25">
      <c r="F1610" s="4"/>
      <c r="H1610" s="25"/>
      <c r="I1610" s="25"/>
      <c r="M1610" s="42"/>
      <c r="N1610" s="9"/>
      <c r="O1610" s="9"/>
      <c r="P1610" s="9"/>
      <c r="Q1610" s="8"/>
      <c r="R1610" s="8"/>
      <c r="S1610" s="42"/>
      <c r="T1610" s="42"/>
      <c r="U1610" s="42"/>
      <c r="V1610" s="42"/>
      <c r="W1610" s="42"/>
      <c r="X1610" s="42"/>
      <c r="Y1610" s="25"/>
    </row>
    <row r="1611" spans="5:25">
      <c r="F1611" s="4"/>
      <c r="H1611" s="25"/>
      <c r="I1611" s="25"/>
      <c r="M1611" s="42"/>
      <c r="N1611" s="9"/>
      <c r="O1611" s="9"/>
      <c r="P1611" s="9"/>
      <c r="Q1611" s="8"/>
      <c r="R1611" s="8"/>
      <c r="S1611" s="42"/>
      <c r="T1611" s="42"/>
      <c r="U1611" s="42"/>
      <c r="V1611" s="42"/>
      <c r="W1611" s="42"/>
      <c r="X1611" s="42"/>
      <c r="Y1611" s="25"/>
    </row>
    <row r="1612" spans="5:25">
      <c r="F1612" s="4"/>
      <c r="H1612" s="25"/>
      <c r="I1612" s="25"/>
      <c r="M1612" s="42"/>
      <c r="N1612" s="9"/>
      <c r="O1612" s="9"/>
      <c r="P1612" s="9"/>
      <c r="Q1612" s="8"/>
      <c r="R1612" s="8"/>
      <c r="S1612" s="42"/>
      <c r="T1612" s="42"/>
      <c r="U1612" s="42"/>
      <c r="V1612" s="42"/>
      <c r="W1612" s="42"/>
      <c r="X1612" s="42"/>
      <c r="Y1612" s="25"/>
    </row>
    <row r="1613" spans="5:25">
      <c r="F1613" s="4"/>
      <c r="H1613" s="25"/>
      <c r="I1613" s="25"/>
      <c r="M1613" s="42"/>
      <c r="N1613" s="9"/>
      <c r="O1613" s="9"/>
      <c r="P1613" s="9"/>
      <c r="Q1613" s="8"/>
      <c r="R1613" s="8"/>
      <c r="S1613" s="42"/>
      <c r="T1613" s="42"/>
      <c r="U1613" s="42"/>
      <c r="V1613" s="42"/>
      <c r="W1613" s="42"/>
      <c r="X1613" s="42"/>
      <c r="Y1613" s="25"/>
    </row>
    <row r="1614" spans="5:25">
      <c r="E1614" s="38"/>
      <c r="F1614" s="4"/>
      <c r="H1614" s="25"/>
      <c r="I1614" s="25"/>
      <c r="M1614" s="42"/>
      <c r="N1614" s="9"/>
      <c r="O1614" s="9"/>
      <c r="P1614" s="9"/>
      <c r="Q1614" s="8"/>
      <c r="R1614" s="8"/>
      <c r="S1614" s="42"/>
      <c r="T1614" s="42"/>
      <c r="U1614" s="42"/>
      <c r="V1614" s="42"/>
      <c r="W1614" s="42"/>
      <c r="X1614" s="42"/>
      <c r="Y1614" s="25"/>
    </row>
    <row r="1615" spans="5:25">
      <c r="F1615" s="4"/>
      <c r="H1615" s="25"/>
      <c r="I1615" s="25"/>
      <c r="M1615" s="42"/>
      <c r="N1615" s="9"/>
      <c r="O1615" s="9"/>
      <c r="P1615" s="9"/>
      <c r="Q1615" s="8"/>
      <c r="R1615" s="8"/>
      <c r="S1615" s="42"/>
      <c r="T1615" s="42"/>
      <c r="U1615" s="42"/>
      <c r="V1615" s="42"/>
      <c r="W1615" s="42"/>
      <c r="X1615" s="42"/>
      <c r="Y1615" s="25"/>
    </row>
    <row r="1616" spans="5:25">
      <c r="F1616" s="4"/>
      <c r="H1616" s="25"/>
      <c r="I1616" s="25"/>
      <c r="M1616" s="42"/>
      <c r="N1616" s="9"/>
      <c r="O1616" s="9"/>
      <c r="P1616" s="9"/>
      <c r="Q1616" s="8"/>
      <c r="R1616" s="8"/>
      <c r="S1616" s="42"/>
      <c r="T1616" s="42"/>
      <c r="U1616" s="42"/>
      <c r="V1616" s="42"/>
      <c r="W1616" s="42"/>
      <c r="X1616" s="42"/>
      <c r="Y1616" s="25"/>
    </row>
    <row r="1617" spans="5:25">
      <c r="F1617" s="4"/>
      <c r="H1617" s="25"/>
      <c r="I1617" s="25"/>
      <c r="M1617" s="42"/>
      <c r="N1617" s="9"/>
      <c r="O1617" s="9"/>
      <c r="P1617" s="9"/>
      <c r="Q1617" s="8"/>
      <c r="R1617" s="8"/>
      <c r="S1617" s="42"/>
      <c r="T1617" s="42"/>
      <c r="U1617" s="42"/>
      <c r="V1617" s="42"/>
      <c r="W1617" s="42"/>
      <c r="X1617" s="42"/>
      <c r="Y1617" s="25"/>
    </row>
    <row r="1618" spans="5:25">
      <c r="F1618" s="4"/>
      <c r="H1618" s="25"/>
      <c r="I1618" s="25"/>
      <c r="M1618" s="42"/>
      <c r="N1618" s="9"/>
      <c r="O1618" s="9"/>
      <c r="P1618" s="9"/>
      <c r="Q1618" s="8"/>
      <c r="R1618" s="8"/>
      <c r="S1618" s="42"/>
      <c r="T1618" s="42"/>
      <c r="U1618" s="42"/>
      <c r="V1618" s="42"/>
      <c r="W1618" s="42"/>
      <c r="X1618" s="42"/>
      <c r="Y1618" s="25"/>
    </row>
    <row r="1619" spans="5:25">
      <c r="E1619" s="38"/>
      <c r="F1619" s="4"/>
      <c r="H1619" s="25"/>
      <c r="I1619" s="25"/>
      <c r="M1619" s="42"/>
      <c r="N1619" s="9"/>
      <c r="O1619" s="9"/>
      <c r="P1619" s="9"/>
      <c r="Q1619" s="8"/>
      <c r="R1619" s="8"/>
      <c r="S1619" s="42"/>
      <c r="T1619" s="42"/>
      <c r="U1619" s="42"/>
      <c r="V1619" s="42"/>
      <c r="W1619" s="42"/>
      <c r="X1619" s="42"/>
      <c r="Y1619" s="25"/>
    </row>
    <row r="1620" spans="5:25">
      <c r="F1620" s="4"/>
      <c r="H1620" s="25"/>
      <c r="I1620" s="25"/>
      <c r="M1620" s="42"/>
      <c r="N1620" s="9"/>
      <c r="O1620" s="9"/>
      <c r="P1620" s="9"/>
      <c r="Q1620" s="8"/>
      <c r="R1620" s="8"/>
      <c r="S1620" s="42"/>
      <c r="T1620" s="42"/>
      <c r="U1620" s="42"/>
      <c r="V1620" s="42"/>
      <c r="W1620" s="42"/>
      <c r="X1620" s="42"/>
      <c r="Y1620" s="25"/>
    </row>
    <row r="1621" spans="5:25">
      <c r="F1621" s="4"/>
      <c r="H1621" s="25"/>
      <c r="I1621" s="25"/>
      <c r="M1621" s="42"/>
      <c r="N1621" s="9"/>
      <c r="O1621" s="9"/>
      <c r="P1621" s="9"/>
      <c r="Q1621" s="8"/>
      <c r="R1621" s="8"/>
      <c r="S1621" s="42"/>
      <c r="T1621" s="42"/>
      <c r="U1621" s="42"/>
      <c r="V1621" s="42"/>
      <c r="W1621" s="42"/>
      <c r="X1621" s="42"/>
      <c r="Y1621" s="25"/>
    </row>
    <row r="1622" spans="5:25">
      <c r="F1622" s="4"/>
      <c r="H1622" s="25"/>
      <c r="I1622" s="25"/>
      <c r="M1622" s="42"/>
      <c r="N1622" s="9"/>
      <c r="O1622" s="9"/>
      <c r="P1622" s="9"/>
      <c r="Q1622" s="8"/>
      <c r="R1622" s="8"/>
      <c r="S1622" s="42"/>
      <c r="T1622" s="42"/>
      <c r="U1622" s="42"/>
      <c r="V1622" s="42"/>
      <c r="W1622" s="42"/>
      <c r="X1622" s="42"/>
      <c r="Y1622" s="25"/>
    </row>
    <row r="1623" spans="5:25">
      <c r="F1623" s="4"/>
      <c r="H1623" s="25"/>
      <c r="I1623" s="25"/>
      <c r="M1623" s="42"/>
      <c r="N1623" s="9"/>
      <c r="O1623" s="9"/>
      <c r="P1623" s="9"/>
      <c r="Q1623" s="8"/>
      <c r="R1623" s="8"/>
      <c r="S1623" s="42"/>
      <c r="T1623" s="42"/>
      <c r="U1623" s="42"/>
      <c r="V1623" s="42"/>
      <c r="W1623" s="42"/>
      <c r="X1623" s="42"/>
      <c r="Y1623" s="25"/>
    </row>
    <row r="1624" spans="5:25">
      <c r="F1624" s="4"/>
      <c r="H1624" s="25"/>
      <c r="I1624" s="25"/>
      <c r="M1624" s="42"/>
      <c r="N1624" s="9"/>
      <c r="O1624" s="9"/>
      <c r="P1624" s="9"/>
      <c r="Q1624" s="8"/>
      <c r="R1624" s="8"/>
      <c r="S1624" s="42"/>
      <c r="T1624" s="42"/>
      <c r="U1624" s="42"/>
      <c r="V1624" s="42"/>
      <c r="W1624" s="42"/>
      <c r="X1624" s="42"/>
      <c r="Y1624" s="25"/>
    </row>
    <row r="1625" spans="5:25">
      <c r="F1625" s="4"/>
      <c r="H1625" s="25"/>
      <c r="I1625" s="25"/>
      <c r="M1625" s="42"/>
      <c r="N1625" s="9"/>
      <c r="O1625" s="9"/>
      <c r="P1625" s="9"/>
      <c r="Q1625" s="8"/>
      <c r="R1625" s="8"/>
      <c r="S1625" s="42"/>
      <c r="T1625" s="42"/>
      <c r="U1625" s="42"/>
      <c r="V1625" s="42"/>
      <c r="W1625" s="42"/>
      <c r="X1625" s="42"/>
      <c r="Y1625" s="25"/>
    </row>
    <row r="1626" spans="5:25">
      <c r="F1626" s="4"/>
      <c r="H1626" s="25"/>
      <c r="I1626" s="25"/>
      <c r="M1626" s="42"/>
      <c r="N1626" s="9"/>
      <c r="O1626" s="9"/>
      <c r="P1626" s="9"/>
      <c r="Q1626" s="8"/>
      <c r="R1626" s="8"/>
      <c r="S1626" s="42"/>
      <c r="T1626" s="42"/>
      <c r="U1626" s="42"/>
      <c r="V1626" s="42"/>
      <c r="W1626" s="42"/>
      <c r="X1626" s="42"/>
      <c r="Y1626" s="25"/>
    </row>
    <row r="1627" spans="5:25">
      <c r="F1627" s="4"/>
      <c r="H1627" s="25"/>
      <c r="I1627" s="25"/>
      <c r="M1627" s="42"/>
      <c r="N1627" s="9"/>
      <c r="O1627" s="9"/>
      <c r="P1627" s="9"/>
      <c r="Q1627" s="8"/>
      <c r="R1627" s="8"/>
      <c r="S1627" s="42"/>
      <c r="T1627" s="42"/>
      <c r="U1627" s="42"/>
      <c r="V1627" s="42"/>
      <c r="W1627" s="42"/>
      <c r="X1627" s="42"/>
      <c r="Y1627" s="25"/>
    </row>
    <row r="1628" spans="5:25">
      <c r="F1628" s="4"/>
      <c r="H1628" s="25"/>
      <c r="I1628" s="25"/>
      <c r="M1628" s="42"/>
      <c r="N1628" s="9"/>
      <c r="O1628" s="9"/>
      <c r="P1628" s="9"/>
      <c r="Q1628" s="8"/>
      <c r="R1628" s="8"/>
      <c r="S1628" s="42"/>
      <c r="T1628" s="42"/>
      <c r="U1628" s="42"/>
      <c r="V1628" s="42"/>
      <c r="W1628" s="42"/>
      <c r="X1628" s="42"/>
      <c r="Y1628" s="25"/>
    </row>
    <row r="1629" spans="5:25">
      <c r="F1629" s="4"/>
      <c r="H1629" s="25"/>
      <c r="I1629" s="25"/>
      <c r="M1629" s="42"/>
      <c r="N1629" s="9"/>
      <c r="O1629" s="9"/>
      <c r="P1629" s="9"/>
      <c r="Q1629" s="8"/>
      <c r="R1629" s="8"/>
      <c r="S1629" s="42"/>
      <c r="T1629" s="42"/>
      <c r="U1629" s="42"/>
      <c r="V1629" s="42"/>
      <c r="W1629" s="42"/>
      <c r="X1629" s="42"/>
      <c r="Y1629" s="25"/>
    </row>
    <row r="1630" spans="5:25">
      <c r="F1630" s="4"/>
      <c r="H1630" s="25"/>
      <c r="I1630" s="25"/>
      <c r="M1630" s="42"/>
      <c r="N1630" s="9"/>
      <c r="O1630" s="9"/>
      <c r="P1630" s="9"/>
      <c r="Q1630" s="8"/>
      <c r="R1630" s="8"/>
      <c r="S1630" s="42"/>
      <c r="T1630" s="42"/>
      <c r="U1630" s="42"/>
      <c r="V1630" s="42"/>
      <c r="W1630" s="42"/>
      <c r="X1630" s="42"/>
      <c r="Y1630" s="25"/>
    </row>
    <row r="1631" spans="5:25">
      <c r="F1631" s="4"/>
      <c r="H1631" s="25"/>
      <c r="I1631" s="25"/>
      <c r="M1631" s="42"/>
      <c r="N1631" s="9"/>
      <c r="O1631" s="9"/>
      <c r="P1631" s="9"/>
      <c r="Q1631" s="8"/>
      <c r="R1631" s="8"/>
      <c r="S1631" s="42"/>
      <c r="T1631" s="42"/>
      <c r="U1631" s="42"/>
      <c r="V1631" s="42"/>
      <c r="W1631" s="42"/>
      <c r="X1631" s="42"/>
      <c r="Y1631" s="25"/>
    </row>
    <row r="1632" spans="5:25">
      <c r="F1632" s="4"/>
      <c r="H1632" s="25"/>
      <c r="I1632" s="25"/>
      <c r="M1632" s="42"/>
      <c r="N1632" s="9"/>
      <c r="O1632" s="9"/>
      <c r="P1632" s="9"/>
      <c r="Q1632" s="8"/>
      <c r="R1632" s="8"/>
      <c r="S1632" s="42"/>
      <c r="T1632" s="42"/>
      <c r="U1632" s="42"/>
      <c r="V1632" s="42"/>
      <c r="W1632" s="42"/>
      <c r="X1632" s="42"/>
      <c r="Y1632" s="25"/>
    </row>
    <row r="1633" spans="5:25">
      <c r="F1633" s="4"/>
      <c r="H1633" s="25"/>
      <c r="I1633" s="25"/>
      <c r="M1633" s="42"/>
      <c r="N1633" s="9"/>
      <c r="O1633" s="9"/>
      <c r="P1633" s="9"/>
      <c r="Q1633" s="8"/>
      <c r="R1633" s="8"/>
      <c r="S1633" s="42"/>
      <c r="T1633" s="42"/>
      <c r="U1633" s="42"/>
      <c r="V1633" s="42"/>
      <c r="W1633" s="42"/>
      <c r="X1633" s="42"/>
      <c r="Y1633" s="25"/>
    </row>
    <row r="1634" spans="5:25">
      <c r="F1634" s="4"/>
      <c r="H1634" s="25"/>
      <c r="I1634" s="25"/>
      <c r="M1634" s="42"/>
      <c r="N1634" s="9"/>
      <c r="O1634" s="9"/>
      <c r="P1634" s="9"/>
      <c r="Q1634" s="8"/>
      <c r="R1634" s="8"/>
      <c r="S1634" s="42"/>
      <c r="T1634" s="42"/>
      <c r="U1634" s="42"/>
      <c r="V1634" s="42"/>
      <c r="W1634" s="42"/>
      <c r="X1634" s="42"/>
      <c r="Y1634" s="25"/>
    </row>
    <row r="1635" spans="5:25">
      <c r="F1635" s="4"/>
      <c r="H1635" s="25"/>
      <c r="I1635" s="25"/>
      <c r="M1635" s="42"/>
      <c r="N1635" s="9"/>
      <c r="O1635" s="9"/>
      <c r="P1635" s="9"/>
      <c r="Q1635" s="8"/>
      <c r="R1635" s="8"/>
      <c r="S1635" s="42"/>
      <c r="T1635" s="42"/>
      <c r="U1635" s="42"/>
      <c r="V1635" s="42"/>
      <c r="W1635" s="42"/>
      <c r="X1635" s="42"/>
      <c r="Y1635" s="25"/>
    </row>
    <row r="1636" spans="5:25">
      <c r="F1636" s="4"/>
      <c r="H1636" s="25"/>
      <c r="I1636" s="25"/>
      <c r="M1636" s="42"/>
      <c r="N1636" s="9"/>
      <c r="O1636" s="9"/>
      <c r="P1636" s="9"/>
      <c r="Q1636" s="8"/>
      <c r="R1636" s="8"/>
      <c r="S1636" s="42"/>
      <c r="T1636" s="42"/>
      <c r="U1636" s="42"/>
      <c r="V1636" s="42"/>
      <c r="W1636" s="42"/>
      <c r="X1636" s="42"/>
      <c r="Y1636" s="25"/>
    </row>
    <row r="1637" spans="5:25">
      <c r="F1637" s="4"/>
      <c r="H1637" s="25"/>
      <c r="I1637" s="25"/>
      <c r="M1637" s="42"/>
      <c r="N1637" s="9"/>
      <c r="O1637" s="9"/>
      <c r="P1637" s="9"/>
      <c r="Q1637" s="8"/>
      <c r="R1637" s="8"/>
      <c r="S1637" s="42"/>
      <c r="T1637" s="42"/>
      <c r="U1637" s="42"/>
      <c r="V1637" s="42"/>
      <c r="W1637" s="42"/>
      <c r="X1637" s="42"/>
      <c r="Y1637" s="25"/>
    </row>
    <row r="1638" spans="5:25">
      <c r="F1638" s="4"/>
      <c r="H1638" s="25"/>
      <c r="I1638" s="25"/>
      <c r="M1638" s="42"/>
      <c r="N1638" s="9"/>
      <c r="O1638" s="9"/>
      <c r="P1638" s="9"/>
      <c r="Q1638" s="8"/>
      <c r="R1638" s="8"/>
      <c r="S1638" s="42"/>
      <c r="T1638" s="42"/>
      <c r="U1638" s="42"/>
      <c r="V1638" s="42"/>
      <c r="W1638" s="42"/>
      <c r="X1638" s="42"/>
      <c r="Y1638" s="25"/>
    </row>
    <row r="1639" spans="5:25">
      <c r="F1639" s="4"/>
      <c r="H1639" s="25"/>
      <c r="I1639" s="25"/>
      <c r="M1639" s="42"/>
      <c r="N1639" s="9"/>
      <c r="O1639" s="9"/>
      <c r="P1639" s="9"/>
      <c r="Q1639" s="8"/>
      <c r="R1639" s="8"/>
      <c r="S1639" s="42"/>
      <c r="T1639" s="42"/>
      <c r="U1639" s="42"/>
      <c r="V1639" s="42"/>
      <c r="W1639" s="42"/>
      <c r="X1639" s="42"/>
      <c r="Y1639" s="25"/>
    </row>
    <row r="1640" spans="5:25">
      <c r="E1640" s="38"/>
      <c r="F1640" s="4"/>
      <c r="H1640" s="25"/>
      <c r="I1640" s="25"/>
      <c r="M1640" s="42"/>
      <c r="N1640" s="9"/>
      <c r="O1640" s="9"/>
      <c r="P1640" s="9"/>
      <c r="Q1640" s="8"/>
      <c r="R1640" s="8"/>
      <c r="S1640" s="42"/>
      <c r="T1640" s="42"/>
      <c r="U1640" s="42"/>
      <c r="V1640" s="42"/>
      <c r="W1640" s="42"/>
      <c r="X1640" s="42"/>
      <c r="Y1640" s="25"/>
    </row>
    <row r="1641" spans="5:25">
      <c r="F1641" s="4"/>
      <c r="H1641" s="25"/>
      <c r="I1641" s="25"/>
      <c r="M1641" s="42"/>
      <c r="N1641" s="9"/>
      <c r="O1641" s="9"/>
      <c r="P1641" s="9"/>
      <c r="Q1641" s="8"/>
      <c r="R1641" s="8"/>
      <c r="S1641" s="42"/>
      <c r="T1641" s="42"/>
      <c r="U1641" s="42"/>
      <c r="V1641" s="42"/>
      <c r="W1641" s="42"/>
      <c r="X1641" s="42"/>
      <c r="Y1641" s="25"/>
    </row>
    <row r="1642" spans="5:25">
      <c r="F1642" s="4"/>
      <c r="H1642" s="25"/>
      <c r="I1642" s="25"/>
      <c r="M1642" s="42"/>
      <c r="N1642" s="9"/>
      <c r="O1642" s="9"/>
      <c r="P1642" s="9"/>
      <c r="Q1642" s="8"/>
      <c r="R1642" s="8"/>
      <c r="S1642" s="42"/>
      <c r="T1642" s="42"/>
      <c r="U1642" s="42"/>
      <c r="V1642" s="42"/>
      <c r="W1642" s="42"/>
      <c r="X1642" s="42"/>
      <c r="Y1642" s="25"/>
    </row>
    <row r="1643" spans="5:25">
      <c r="F1643" s="4"/>
      <c r="H1643" s="25"/>
      <c r="I1643" s="25"/>
      <c r="M1643" s="42"/>
      <c r="N1643" s="9"/>
      <c r="O1643" s="9"/>
      <c r="P1643" s="9"/>
      <c r="Q1643" s="8"/>
      <c r="R1643" s="8"/>
      <c r="S1643" s="42"/>
      <c r="T1643" s="42"/>
      <c r="U1643" s="42"/>
      <c r="V1643" s="42"/>
      <c r="W1643" s="42"/>
      <c r="X1643" s="42"/>
      <c r="Y1643" s="25"/>
    </row>
    <row r="1644" spans="5:25">
      <c r="F1644" s="4"/>
      <c r="H1644" s="25"/>
      <c r="I1644" s="25"/>
      <c r="M1644" s="42"/>
      <c r="N1644" s="9"/>
      <c r="O1644" s="9"/>
      <c r="P1644" s="9"/>
      <c r="Q1644" s="8"/>
      <c r="R1644" s="8"/>
      <c r="S1644" s="42"/>
      <c r="T1644" s="42"/>
      <c r="U1644" s="42"/>
      <c r="V1644" s="42"/>
      <c r="W1644" s="42"/>
      <c r="X1644" s="42"/>
      <c r="Y1644" s="25"/>
    </row>
    <row r="1645" spans="5:25">
      <c r="F1645" s="4"/>
      <c r="H1645" s="25"/>
      <c r="I1645" s="25"/>
      <c r="M1645" s="42"/>
      <c r="N1645" s="9"/>
      <c r="O1645" s="9"/>
      <c r="P1645" s="9"/>
      <c r="Q1645" s="8"/>
      <c r="R1645" s="8"/>
      <c r="S1645" s="42"/>
      <c r="T1645" s="42"/>
      <c r="U1645" s="42"/>
      <c r="V1645" s="42"/>
      <c r="W1645" s="42"/>
      <c r="X1645" s="42"/>
      <c r="Y1645" s="25"/>
    </row>
    <row r="1646" spans="5:25">
      <c r="F1646" s="4"/>
      <c r="H1646" s="25"/>
      <c r="I1646" s="25"/>
      <c r="M1646" s="42"/>
      <c r="N1646" s="9"/>
      <c r="O1646" s="9"/>
      <c r="P1646" s="9"/>
      <c r="Q1646" s="8"/>
      <c r="R1646" s="8"/>
      <c r="S1646" s="42"/>
      <c r="T1646" s="42"/>
      <c r="U1646" s="42"/>
      <c r="V1646" s="42"/>
      <c r="W1646" s="42"/>
      <c r="X1646" s="42"/>
      <c r="Y1646" s="25"/>
    </row>
    <row r="1647" spans="5:25">
      <c r="F1647" s="4"/>
      <c r="H1647" s="25"/>
      <c r="I1647" s="25"/>
      <c r="M1647" s="42"/>
      <c r="N1647" s="9"/>
      <c r="O1647" s="9"/>
      <c r="P1647" s="9"/>
      <c r="Q1647" s="8"/>
      <c r="R1647" s="8"/>
      <c r="S1647" s="42"/>
      <c r="T1647" s="42"/>
      <c r="U1647" s="42"/>
      <c r="V1647" s="42"/>
      <c r="W1647" s="42"/>
      <c r="X1647" s="42"/>
      <c r="Y1647" s="25"/>
    </row>
    <row r="1648" spans="5:25">
      <c r="E1648" s="38"/>
      <c r="F1648" s="4"/>
      <c r="H1648" s="25"/>
      <c r="I1648" s="25"/>
      <c r="M1648" s="42"/>
      <c r="N1648" s="9"/>
      <c r="O1648" s="9"/>
      <c r="P1648" s="9"/>
      <c r="Q1648" s="8"/>
      <c r="R1648" s="8"/>
      <c r="S1648" s="42"/>
      <c r="T1648" s="42"/>
      <c r="U1648" s="42"/>
      <c r="V1648" s="42"/>
      <c r="W1648" s="42"/>
      <c r="X1648" s="42"/>
      <c r="Y1648" s="25"/>
    </row>
    <row r="1649" spans="5:25">
      <c r="F1649" s="4"/>
      <c r="H1649" s="25"/>
      <c r="I1649" s="25"/>
      <c r="M1649" s="42"/>
      <c r="N1649" s="9"/>
      <c r="O1649" s="9"/>
      <c r="P1649" s="9"/>
      <c r="Q1649" s="8"/>
      <c r="R1649" s="8"/>
      <c r="S1649" s="42"/>
      <c r="T1649" s="42"/>
      <c r="U1649" s="42"/>
      <c r="V1649" s="42"/>
      <c r="W1649" s="42"/>
      <c r="X1649" s="42"/>
      <c r="Y1649" s="25"/>
    </row>
    <row r="1650" spans="5:25">
      <c r="F1650" s="4"/>
      <c r="H1650" s="25"/>
      <c r="I1650" s="25"/>
      <c r="M1650" s="42"/>
      <c r="N1650" s="9"/>
      <c r="O1650" s="9"/>
      <c r="P1650" s="9"/>
      <c r="Q1650" s="8"/>
      <c r="R1650" s="8"/>
      <c r="S1650" s="42"/>
      <c r="T1650" s="42"/>
      <c r="U1650" s="42"/>
      <c r="V1650" s="42"/>
      <c r="W1650" s="42"/>
      <c r="X1650" s="42"/>
      <c r="Y1650" s="25"/>
    </row>
    <row r="1651" spans="5:25">
      <c r="F1651" s="4"/>
      <c r="H1651" s="25"/>
      <c r="I1651" s="25"/>
      <c r="M1651" s="42"/>
      <c r="N1651" s="9"/>
      <c r="O1651" s="9"/>
      <c r="P1651" s="9"/>
      <c r="Q1651" s="8"/>
      <c r="R1651" s="8"/>
      <c r="S1651" s="42"/>
      <c r="T1651" s="42"/>
      <c r="U1651" s="42"/>
      <c r="V1651" s="42"/>
      <c r="W1651" s="42"/>
      <c r="X1651" s="42"/>
      <c r="Y1651" s="25"/>
    </row>
    <row r="1652" spans="5:25">
      <c r="F1652" s="4"/>
      <c r="H1652" s="25"/>
      <c r="I1652" s="25"/>
      <c r="M1652" s="42"/>
      <c r="N1652" s="9"/>
      <c r="O1652" s="9"/>
      <c r="P1652" s="9"/>
      <c r="Q1652" s="8"/>
      <c r="R1652" s="8"/>
      <c r="S1652" s="42"/>
      <c r="T1652" s="42"/>
      <c r="U1652" s="42"/>
      <c r="V1652" s="42"/>
      <c r="W1652" s="42"/>
      <c r="X1652" s="42"/>
      <c r="Y1652" s="25"/>
    </row>
    <row r="1653" spans="5:25">
      <c r="E1653" s="38"/>
      <c r="F1653" s="4"/>
      <c r="H1653" s="25"/>
      <c r="I1653" s="25"/>
      <c r="M1653" s="42"/>
      <c r="N1653" s="9"/>
      <c r="O1653" s="9"/>
      <c r="P1653" s="9"/>
      <c r="Q1653" s="8"/>
      <c r="R1653" s="8"/>
      <c r="S1653" s="42"/>
      <c r="T1653" s="42"/>
      <c r="U1653" s="42"/>
      <c r="V1653" s="42"/>
      <c r="W1653" s="42"/>
      <c r="X1653" s="42"/>
      <c r="Y1653" s="25"/>
    </row>
    <row r="1654" spans="5:25">
      <c r="F1654" s="4"/>
      <c r="H1654" s="25"/>
      <c r="I1654" s="25"/>
      <c r="M1654" s="42"/>
      <c r="N1654" s="9"/>
      <c r="O1654" s="9"/>
      <c r="P1654" s="9"/>
      <c r="Q1654" s="8"/>
      <c r="R1654" s="8"/>
      <c r="S1654" s="42"/>
      <c r="T1654" s="42"/>
      <c r="U1654" s="42"/>
      <c r="V1654" s="42"/>
      <c r="W1654" s="42"/>
      <c r="X1654" s="42"/>
      <c r="Y1654" s="25"/>
    </row>
    <row r="1655" spans="5:25">
      <c r="F1655" s="4"/>
      <c r="H1655" s="25"/>
      <c r="I1655" s="25"/>
      <c r="M1655" s="42"/>
      <c r="N1655" s="9"/>
      <c r="O1655" s="9"/>
      <c r="P1655" s="9"/>
      <c r="Q1655" s="8"/>
      <c r="R1655" s="8"/>
      <c r="S1655" s="42"/>
      <c r="T1655" s="42"/>
      <c r="U1655" s="42"/>
      <c r="V1655" s="42"/>
      <c r="W1655" s="42"/>
      <c r="X1655" s="42"/>
      <c r="Y1655" s="25"/>
    </row>
    <row r="1656" spans="5:25">
      <c r="F1656" s="4"/>
      <c r="H1656" s="25"/>
      <c r="I1656" s="25"/>
      <c r="M1656" s="42"/>
      <c r="N1656" s="9"/>
      <c r="O1656" s="9"/>
      <c r="P1656" s="9"/>
      <c r="Q1656" s="8"/>
      <c r="R1656" s="8"/>
      <c r="S1656" s="42"/>
      <c r="T1656" s="42"/>
      <c r="U1656" s="42"/>
      <c r="V1656" s="42"/>
      <c r="W1656" s="42"/>
      <c r="X1656" s="42"/>
      <c r="Y1656" s="25"/>
    </row>
    <row r="1657" spans="5:25">
      <c r="F1657" s="4"/>
      <c r="H1657" s="25"/>
      <c r="I1657" s="25"/>
      <c r="M1657" s="42"/>
      <c r="N1657" s="9"/>
      <c r="O1657" s="9"/>
      <c r="P1657" s="9"/>
      <c r="Q1657" s="8"/>
      <c r="R1657" s="8"/>
      <c r="S1657" s="42"/>
      <c r="T1657" s="42"/>
      <c r="U1657" s="42"/>
      <c r="V1657" s="42"/>
      <c r="W1657" s="42"/>
      <c r="X1657" s="42"/>
      <c r="Y1657" s="25"/>
    </row>
    <row r="1658" spans="5:25">
      <c r="F1658" s="4"/>
      <c r="H1658" s="25"/>
      <c r="I1658" s="25"/>
      <c r="M1658" s="42"/>
      <c r="N1658" s="9"/>
      <c r="O1658" s="9"/>
      <c r="P1658" s="9"/>
      <c r="Q1658" s="8"/>
      <c r="R1658" s="8"/>
      <c r="S1658" s="42"/>
      <c r="T1658" s="42"/>
      <c r="U1658" s="42"/>
      <c r="V1658" s="42"/>
      <c r="W1658" s="42"/>
      <c r="X1658" s="42"/>
      <c r="Y1658" s="25"/>
    </row>
    <row r="1659" spans="5:25">
      <c r="E1659" s="38"/>
      <c r="F1659" s="4"/>
      <c r="H1659" s="25"/>
      <c r="I1659" s="25"/>
      <c r="M1659" s="42"/>
      <c r="N1659" s="9"/>
      <c r="O1659" s="9"/>
      <c r="P1659" s="9"/>
      <c r="Q1659" s="8"/>
      <c r="R1659" s="8"/>
      <c r="S1659" s="42"/>
      <c r="T1659" s="42"/>
      <c r="U1659" s="42"/>
      <c r="V1659" s="42"/>
      <c r="W1659" s="42"/>
      <c r="X1659" s="42"/>
      <c r="Y1659" s="25"/>
    </row>
    <row r="1660" spans="5:25">
      <c r="F1660" s="4"/>
      <c r="H1660" s="25"/>
      <c r="I1660" s="25"/>
      <c r="M1660" s="42"/>
      <c r="N1660" s="9"/>
      <c r="O1660" s="9"/>
      <c r="P1660" s="9"/>
      <c r="Q1660" s="8"/>
      <c r="R1660" s="8"/>
      <c r="S1660" s="42"/>
      <c r="T1660" s="42"/>
      <c r="U1660" s="42"/>
      <c r="V1660" s="42"/>
      <c r="W1660" s="42"/>
      <c r="X1660" s="42"/>
      <c r="Y1660" s="25"/>
    </row>
    <row r="1661" spans="5:25">
      <c r="F1661" s="4"/>
      <c r="H1661" s="25"/>
      <c r="I1661" s="25"/>
      <c r="M1661" s="42"/>
      <c r="N1661" s="9"/>
      <c r="O1661" s="9"/>
      <c r="P1661" s="9"/>
      <c r="Q1661" s="8"/>
      <c r="R1661" s="8"/>
      <c r="S1661" s="42"/>
      <c r="T1661" s="42"/>
      <c r="U1661" s="42"/>
      <c r="V1661" s="42"/>
      <c r="W1661" s="42"/>
      <c r="X1661" s="42"/>
      <c r="Y1661" s="25"/>
    </row>
    <row r="1662" spans="5:25">
      <c r="F1662" s="4"/>
      <c r="H1662" s="25"/>
      <c r="I1662" s="25"/>
      <c r="M1662" s="42"/>
      <c r="N1662" s="9"/>
      <c r="O1662" s="9"/>
      <c r="P1662" s="9"/>
      <c r="Q1662" s="8"/>
      <c r="R1662" s="8"/>
      <c r="S1662" s="42"/>
      <c r="T1662" s="42"/>
      <c r="U1662" s="42"/>
      <c r="V1662" s="42"/>
      <c r="W1662" s="42"/>
      <c r="X1662" s="42"/>
      <c r="Y1662" s="25"/>
    </row>
    <row r="1663" spans="5:25">
      <c r="F1663" s="4"/>
      <c r="H1663" s="25"/>
      <c r="I1663" s="25"/>
      <c r="M1663" s="42"/>
      <c r="N1663" s="9"/>
      <c r="O1663" s="9"/>
      <c r="P1663" s="9"/>
      <c r="Q1663" s="8"/>
      <c r="R1663" s="8"/>
      <c r="S1663" s="42"/>
      <c r="T1663" s="42"/>
      <c r="U1663" s="42"/>
      <c r="V1663" s="42"/>
      <c r="W1663" s="42"/>
      <c r="X1663" s="42"/>
      <c r="Y1663" s="25"/>
    </row>
    <row r="1664" spans="5:25">
      <c r="F1664" s="4"/>
      <c r="H1664" s="25"/>
      <c r="I1664" s="25"/>
      <c r="M1664" s="42"/>
      <c r="N1664" s="9"/>
      <c r="O1664" s="9"/>
      <c r="P1664" s="9"/>
      <c r="Q1664" s="8"/>
      <c r="R1664" s="8"/>
      <c r="S1664" s="42"/>
      <c r="T1664" s="42"/>
      <c r="U1664" s="42"/>
      <c r="V1664" s="42"/>
      <c r="W1664" s="42"/>
      <c r="X1664" s="42"/>
      <c r="Y1664" s="25"/>
    </row>
    <row r="1665" spans="5:25">
      <c r="F1665" s="4"/>
      <c r="H1665" s="25"/>
      <c r="I1665" s="25"/>
      <c r="M1665" s="42"/>
      <c r="N1665" s="9"/>
      <c r="O1665" s="9"/>
      <c r="P1665" s="9"/>
      <c r="Q1665" s="8"/>
      <c r="R1665" s="8"/>
      <c r="S1665" s="42"/>
      <c r="T1665" s="42"/>
      <c r="U1665" s="42"/>
      <c r="V1665" s="42"/>
      <c r="W1665" s="42"/>
      <c r="X1665" s="42"/>
      <c r="Y1665" s="25"/>
    </row>
    <row r="1666" spans="5:25">
      <c r="F1666" s="4"/>
      <c r="H1666" s="25"/>
      <c r="I1666" s="25"/>
      <c r="M1666" s="42"/>
      <c r="N1666" s="9"/>
      <c r="O1666" s="9"/>
      <c r="P1666" s="9"/>
      <c r="Q1666" s="8"/>
      <c r="R1666" s="8"/>
      <c r="S1666" s="42"/>
      <c r="T1666" s="42"/>
      <c r="U1666" s="42"/>
      <c r="V1666" s="42"/>
      <c r="W1666" s="42"/>
      <c r="X1666" s="42"/>
      <c r="Y1666" s="25"/>
    </row>
    <row r="1667" spans="5:25">
      <c r="F1667" s="4"/>
      <c r="H1667" s="25"/>
      <c r="I1667" s="25"/>
      <c r="M1667" s="42"/>
      <c r="N1667" s="9"/>
      <c r="O1667" s="9"/>
      <c r="P1667" s="9"/>
      <c r="Q1667" s="8"/>
      <c r="R1667" s="8"/>
      <c r="S1667" s="42"/>
      <c r="T1667" s="42"/>
      <c r="U1667" s="42"/>
      <c r="V1667" s="42"/>
      <c r="W1667" s="42"/>
      <c r="X1667" s="42"/>
      <c r="Y1667" s="25"/>
    </row>
    <row r="1668" spans="5:25">
      <c r="F1668" s="4"/>
      <c r="H1668" s="25"/>
      <c r="I1668" s="25"/>
      <c r="M1668" s="42"/>
      <c r="N1668" s="9"/>
      <c r="O1668" s="9"/>
      <c r="P1668" s="9"/>
      <c r="Q1668" s="8"/>
      <c r="R1668" s="8"/>
      <c r="S1668" s="42"/>
      <c r="T1668" s="42"/>
      <c r="U1668" s="42"/>
      <c r="V1668" s="42"/>
      <c r="W1668" s="42"/>
      <c r="X1668" s="42"/>
      <c r="Y1668" s="25"/>
    </row>
    <row r="1669" spans="5:25">
      <c r="F1669" s="4"/>
      <c r="H1669" s="25"/>
      <c r="I1669" s="25"/>
      <c r="M1669" s="42"/>
      <c r="N1669" s="9"/>
      <c r="O1669" s="9"/>
      <c r="P1669" s="9"/>
      <c r="Q1669" s="8"/>
      <c r="R1669" s="8"/>
      <c r="S1669" s="42"/>
      <c r="T1669" s="42"/>
      <c r="U1669" s="42"/>
      <c r="V1669" s="42"/>
      <c r="W1669" s="42"/>
      <c r="X1669" s="42"/>
      <c r="Y1669" s="25"/>
    </row>
    <row r="1670" spans="5:25">
      <c r="F1670" s="4"/>
      <c r="H1670" s="25"/>
      <c r="I1670" s="25"/>
      <c r="M1670" s="42"/>
      <c r="N1670" s="9"/>
      <c r="O1670" s="9"/>
      <c r="P1670" s="9"/>
      <c r="Q1670" s="8"/>
      <c r="R1670" s="8"/>
      <c r="S1670" s="42"/>
      <c r="T1670" s="42"/>
      <c r="U1670" s="42"/>
      <c r="V1670" s="42"/>
      <c r="W1670" s="42"/>
      <c r="X1670" s="42"/>
      <c r="Y1670" s="25"/>
    </row>
    <row r="1671" spans="5:25">
      <c r="F1671" s="4"/>
      <c r="H1671" s="25"/>
      <c r="I1671" s="25"/>
      <c r="M1671" s="42"/>
      <c r="N1671" s="9"/>
      <c r="O1671" s="9"/>
      <c r="P1671" s="9"/>
      <c r="Q1671" s="8"/>
      <c r="R1671" s="8"/>
      <c r="S1671" s="42"/>
      <c r="T1671" s="42"/>
      <c r="U1671" s="42"/>
      <c r="V1671" s="42"/>
      <c r="W1671" s="42"/>
      <c r="X1671" s="42"/>
      <c r="Y1671" s="25"/>
    </row>
    <row r="1672" spans="5:25">
      <c r="F1672" s="4"/>
      <c r="H1672" s="25"/>
      <c r="I1672" s="25"/>
      <c r="M1672" s="42"/>
      <c r="N1672" s="9"/>
      <c r="O1672" s="9"/>
      <c r="P1672" s="9"/>
      <c r="Q1672" s="8"/>
      <c r="R1672" s="8"/>
      <c r="S1672" s="42"/>
      <c r="T1672" s="42"/>
      <c r="U1672" s="42"/>
      <c r="V1672" s="42"/>
      <c r="W1672" s="42"/>
      <c r="X1672" s="42"/>
      <c r="Y1672" s="25"/>
    </row>
    <row r="1673" spans="5:25">
      <c r="F1673" s="4"/>
      <c r="H1673" s="25"/>
      <c r="I1673" s="25"/>
      <c r="M1673" s="42"/>
      <c r="N1673" s="9"/>
      <c r="O1673" s="9"/>
      <c r="P1673" s="9"/>
      <c r="Q1673" s="8"/>
      <c r="R1673" s="8"/>
      <c r="S1673" s="42"/>
      <c r="T1673" s="42"/>
      <c r="U1673" s="42"/>
      <c r="V1673" s="42"/>
      <c r="W1673" s="42"/>
      <c r="X1673" s="42"/>
      <c r="Y1673" s="25"/>
    </row>
    <row r="1674" spans="5:25">
      <c r="E1674" s="38"/>
      <c r="F1674" s="4"/>
      <c r="H1674" s="25"/>
      <c r="I1674" s="25"/>
      <c r="M1674" s="42"/>
      <c r="N1674" s="9"/>
      <c r="O1674" s="9"/>
      <c r="P1674" s="9"/>
      <c r="Q1674" s="8"/>
      <c r="R1674" s="8"/>
      <c r="S1674" s="42"/>
      <c r="T1674" s="42"/>
      <c r="U1674" s="42"/>
      <c r="V1674" s="42"/>
      <c r="W1674" s="42"/>
      <c r="X1674" s="42"/>
      <c r="Y1674" s="25"/>
    </row>
    <row r="1675" spans="5:25">
      <c r="F1675" s="4"/>
      <c r="H1675" s="25"/>
      <c r="I1675" s="25"/>
      <c r="M1675" s="42"/>
      <c r="N1675" s="9"/>
      <c r="O1675" s="9"/>
      <c r="P1675" s="9"/>
      <c r="Q1675" s="8"/>
      <c r="R1675" s="8"/>
      <c r="S1675" s="42"/>
      <c r="T1675" s="42"/>
      <c r="U1675" s="42"/>
      <c r="V1675" s="42"/>
      <c r="W1675" s="42"/>
      <c r="X1675" s="42"/>
      <c r="Y1675" s="25"/>
    </row>
    <row r="1676" spans="5:25">
      <c r="F1676" s="4"/>
      <c r="H1676" s="25"/>
      <c r="I1676" s="25"/>
      <c r="M1676" s="42"/>
      <c r="N1676" s="9"/>
      <c r="O1676" s="9"/>
      <c r="P1676" s="9"/>
      <c r="Q1676" s="8"/>
      <c r="R1676" s="8"/>
      <c r="S1676" s="42"/>
      <c r="T1676" s="42"/>
      <c r="U1676" s="42"/>
      <c r="V1676" s="42"/>
      <c r="W1676" s="42"/>
      <c r="X1676" s="42"/>
      <c r="Y1676" s="25"/>
    </row>
    <row r="1677" spans="5:25">
      <c r="E1677" s="38"/>
      <c r="F1677" s="4"/>
      <c r="H1677" s="25"/>
      <c r="I1677" s="25"/>
      <c r="M1677" s="42"/>
      <c r="N1677" s="9"/>
      <c r="O1677" s="9"/>
      <c r="P1677" s="9"/>
      <c r="Q1677" s="8"/>
      <c r="R1677" s="8"/>
      <c r="S1677" s="42"/>
      <c r="T1677" s="42"/>
      <c r="U1677" s="42"/>
      <c r="V1677" s="42"/>
      <c r="W1677" s="42"/>
      <c r="X1677" s="42"/>
      <c r="Y1677" s="25"/>
    </row>
    <row r="1678" spans="5:25">
      <c r="F1678" s="4"/>
      <c r="H1678" s="25"/>
      <c r="I1678" s="25"/>
      <c r="M1678" s="42"/>
      <c r="N1678" s="9"/>
      <c r="O1678" s="9"/>
      <c r="P1678" s="9"/>
      <c r="Q1678" s="8"/>
      <c r="R1678" s="8"/>
      <c r="S1678" s="42"/>
      <c r="T1678" s="42"/>
      <c r="U1678" s="42"/>
      <c r="V1678" s="42"/>
      <c r="W1678" s="42"/>
      <c r="X1678" s="42"/>
      <c r="Y1678" s="25"/>
    </row>
    <row r="1679" spans="5:25">
      <c r="E1679" s="38"/>
      <c r="F1679" s="4"/>
      <c r="H1679" s="25"/>
      <c r="I1679" s="25"/>
      <c r="M1679" s="42"/>
      <c r="N1679" s="9"/>
      <c r="O1679" s="9"/>
      <c r="P1679" s="9"/>
      <c r="Q1679" s="8"/>
      <c r="R1679" s="8"/>
      <c r="S1679" s="42"/>
      <c r="T1679" s="42"/>
      <c r="U1679" s="42"/>
      <c r="V1679" s="42"/>
      <c r="W1679" s="42"/>
      <c r="X1679" s="42"/>
      <c r="Y1679" s="25"/>
    </row>
    <row r="1680" spans="5:25">
      <c r="F1680" s="4"/>
      <c r="H1680" s="25"/>
      <c r="I1680" s="25"/>
      <c r="M1680" s="42"/>
      <c r="N1680" s="9"/>
      <c r="O1680" s="9"/>
      <c r="P1680" s="9"/>
      <c r="Q1680" s="8"/>
      <c r="R1680" s="8"/>
      <c r="S1680" s="42"/>
      <c r="T1680" s="42"/>
      <c r="U1680" s="42"/>
      <c r="V1680" s="42"/>
      <c r="W1680" s="42"/>
      <c r="X1680" s="42"/>
      <c r="Y1680" s="25"/>
    </row>
    <row r="1681" spans="5:25">
      <c r="F1681" s="4"/>
      <c r="H1681" s="25"/>
      <c r="I1681" s="25"/>
      <c r="M1681" s="42"/>
      <c r="N1681" s="9"/>
      <c r="O1681" s="9"/>
      <c r="P1681" s="9"/>
      <c r="Q1681" s="8"/>
      <c r="R1681" s="8"/>
      <c r="S1681" s="42"/>
      <c r="T1681" s="42"/>
      <c r="U1681" s="42"/>
      <c r="V1681" s="42"/>
      <c r="W1681" s="42"/>
      <c r="X1681" s="42"/>
      <c r="Y1681" s="25"/>
    </row>
    <row r="1682" spans="5:25">
      <c r="F1682" s="4"/>
      <c r="H1682" s="25"/>
      <c r="I1682" s="25"/>
      <c r="M1682" s="42"/>
      <c r="N1682" s="9"/>
      <c r="O1682" s="9"/>
      <c r="P1682" s="9"/>
      <c r="Q1682" s="8"/>
      <c r="R1682" s="8"/>
      <c r="S1682" s="42"/>
      <c r="T1682" s="42"/>
      <c r="U1682" s="42"/>
      <c r="V1682" s="42"/>
      <c r="W1682" s="42"/>
      <c r="X1682" s="42"/>
      <c r="Y1682" s="25"/>
    </row>
    <row r="1683" spans="5:25">
      <c r="F1683" s="4"/>
      <c r="H1683" s="25"/>
      <c r="I1683" s="25"/>
      <c r="M1683" s="42"/>
      <c r="N1683" s="9"/>
      <c r="O1683" s="9"/>
      <c r="P1683" s="9"/>
      <c r="Q1683" s="8"/>
      <c r="R1683" s="8"/>
      <c r="S1683" s="42"/>
      <c r="T1683" s="42"/>
      <c r="U1683" s="42"/>
      <c r="V1683" s="42"/>
      <c r="W1683" s="42"/>
      <c r="X1683" s="42"/>
      <c r="Y1683" s="25"/>
    </row>
    <row r="1684" spans="5:25">
      <c r="F1684" s="4"/>
      <c r="H1684" s="25"/>
      <c r="I1684" s="25"/>
      <c r="M1684" s="42"/>
      <c r="N1684" s="9"/>
      <c r="O1684" s="9"/>
      <c r="P1684" s="9"/>
      <c r="Q1684" s="8"/>
      <c r="R1684" s="8"/>
      <c r="S1684" s="42"/>
      <c r="T1684" s="42"/>
      <c r="U1684" s="42"/>
      <c r="V1684" s="42"/>
      <c r="W1684" s="42"/>
      <c r="X1684" s="42"/>
      <c r="Y1684" s="25"/>
    </row>
    <row r="1685" spans="5:25">
      <c r="F1685" s="4"/>
      <c r="H1685" s="25"/>
      <c r="I1685" s="25"/>
      <c r="M1685" s="42"/>
      <c r="N1685" s="9"/>
      <c r="O1685" s="9"/>
      <c r="P1685" s="9"/>
      <c r="Q1685" s="8"/>
      <c r="R1685" s="8"/>
      <c r="S1685" s="42"/>
      <c r="T1685" s="42"/>
      <c r="U1685" s="42"/>
      <c r="V1685" s="42"/>
      <c r="W1685" s="42"/>
      <c r="X1685" s="42"/>
      <c r="Y1685" s="25"/>
    </row>
    <row r="1686" spans="5:25">
      <c r="F1686" s="4"/>
      <c r="H1686" s="25"/>
      <c r="I1686" s="25"/>
      <c r="M1686" s="42"/>
      <c r="N1686" s="9"/>
      <c r="O1686" s="9"/>
      <c r="P1686" s="9"/>
      <c r="Q1686" s="8"/>
      <c r="R1686" s="8"/>
      <c r="S1686" s="42"/>
      <c r="T1686" s="42"/>
      <c r="U1686" s="42"/>
      <c r="V1686" s="42"/>
      <c r="W1686" s="42"/>
      <c r="X1686" s="42"/>
      <c r="Y1686" s="25"/>
    </row>
    <row r="1687" spans="5:25">
      <c r="F1687" s="4"/>
      <c r="H1687" s="25"/>
      <c r="I1687" s="25"/>
      <c r="M1687" s="42"/>
      <c r="N1687" s="9"/>
      <c r="O1687" s="9"/>
      <c r="P1687" s="9"/>
      <c r="Q1687" s="8"/>
      <c r="R1687" s="8"/>
      <c r="S1687" s="42"/>
      <c r="T1687" s="42"/>
      <c r="U1687" s="42"/>
      <c r="V1687" s="42"/>
      <c r="W1687" s="42"/>
      <c r="X1687" s="42"/>
      <c r="Y1687" s="25"/>
    </row>
    <row r="1688" spans="5:25">
      <c r="F1688" s="4"/>
      <c r="H1688" s="25"/>
      <c r="I1688" s="25"/>
      <c r="M1688" s="42"/>
      <c r="N1688" s="9"/>
      <c r="O1688" s="9"/>
      <c r="P1688" s="9"/>
      <c r="Q1688" s="8"/>
      <c r="R1688" s="8"/>
      <c r="S1688" s="42"/>
      <c r="T1688" s="42"/>
      <c r="U1688" s="42"/>
      <c r="V1688" s="42"/>
      <c r="W1688" s="42"/>
      <c r="X1688" s="42"/>
      <c r="Y1688" s="25"/>
    </row>
    <row r="1689" spans="5:25">
      <c r="E1689" s="38"/>
      <c r="F1689" s="4"/>
      <c r="H1689" s="25"/>
      <c r="I1689" s="25"/>
      <c r="M1689" s="42"/>
      <c r="N1689" s="9"/>
      <c r="O1689" s="9"/>
      <c r="P1689" s="9"/>
      <c r="Q1689" s="8"/>
      <c r="R1689" s="8"/>
      <c r="S1689" s="42"/>
      <c r="T1689" s="42"/>
      <c r="U1689" s="42"/>
      <c r="V1689" s="42"/>
      <c r="W1689" s="42"/>
      <c r="X1689" s="42"/>
      <c r="Y1689" s="25"/>
    </row>
    <row r="1690" spans="5:25">
      <c r="F1690" s="4"/>
      <c r="H1690" s="25"/>
      <c r="I1690" s="25"/>
      <c r="M1690" s="42"/>
      <c r="N1690" s="9"/>
      <c r="O1690" s="9"/>
      <c r="P1690" s="9"/>
      <c r="Q1690" s="8"/>
      <c r="R1690" s="8"/>
      <c r="S1690" s="42"/>
      <c r="T1690" s="42"/>
      <c r="U1690" s="42"/>
      <c r="V1690" s="42"/>
      <c r="W1690" s="42"/>
      <c r="X1690" s="42"/>
      <c r="Y1690" s="25"/>
    </row>
    <row r="1691" spans="5:25">
      <c r="F1691" s="4"/>
      <c r="H1691" s="25"/>
      <c r="I1691" s="25"/>
      <c r="M1691" s="42"/>
      <c r="N1691" s="9"/>
      <c r="O1691" s="9"/>
      <c r="P1691" s="9"/>
      <c r="Q1691" s="8"/>
      <c r="R1691" s="8"/>
      <c r="S1691" s="42"/>
      <c r="T1691" s="42"/>
      <c r="U1691" s="42"/>
      <c r="V1691" s="42"/>
      <c r="W1691" s="42"/>
      <c r="X1691" s="42"/>
      <c r="Y1691" s="25"/>
    </row>
    <row r="1692" spans="5:25">
      <c r="F1692" s="4"/>
      <c r="H1692" s="25"/>
      <c r="I1692" s="25"/>
      <c r="M1692" s="42"/>
      <c r="N1692" s="9"/>
      <c r="O1692" s="9"/>
      <c r="P1692" s="9"/>
      <c r="Q1692" s="8"/>
      <c r="R1692" s="8"/>
      <c r="S1692" s="42"/>
      <c r="T1692" s="42"/>
      <c r="U1692" s="42"/>
      <c r="V1692" s="42"/>
      <c r="W1692" s="42"/>
      <c r="X1692" s="42"/>
      <c r="Y1692" s="25"/>
    </row>
    <row r="1693" spans="5:25">
      <c r="F1693" s="4"/>
      <c r="H1693" s="25"/>
      <c r="I1693" s="25"/>
      <c r="M1693" s="42"/>
      <c r="N1693" s="9"/>
      <c r="O1693" s="9"/>
      <c r="P1693" s="9"/>
      <c r="Q1693" s="8"/>
      <c r="R1693" s="8"/>
      <c r="S1693" s="42"/>
      <c r="T1693" s="42"/>
      <c r="U1693" s="42"/>
      <c r="V1693" s="42"/>
      <c r="W1693" s="42"/>
      <c r="X1693" s="42"/>
      <c r="Y1693" s="25"/>
    </row>
    <row r="1694" spans="5:25">
      <c r="F1694" s="4"/>
      <c r="H1694" s="25"/>
      <c r="I1694" s="25"/>
      <c r="M1694" s="42"/>
      <c r="N1694" s="9"/>
      <c r="O1694" s="9"/>
      <c r="P1694" s="9"/>
      <c r="Q1694" s="8"/>
      <c r="R1694" s="8"/>
      <c r="S1694" s="42"/>
      <c r="T1694" s="42"/>
      <c r="U1694" s="42"/>
      <c r="V1694" s="42"/>
      <c r="W1694" s="42"/>
      <c r="X1694" s="42"/>
      <c r="Y1694" s="25"/>
    </row>
    <row r="1695" spans="5:25">
      <c r="F1695" s="4"/>
      <c r="H1695" s="25"/>
      <c r="I1695" s="25"/>
      <c r="M1695" s="42"/>
      <c r="N1695" s="9"/>
      <c r="O1695" s="9"/>
      <c r="P1695" s="9"/>
      <c r="Q1695" s="8"/>
      <c r="R1695" s="8"/>
      <c r="S1695" s="42"/>
      <c r="T1695" s="42"/>
      <c r="U1695" s="42"/>
      <c r="V1695" s="42"/>
      <c r="W1695" s="42"/>
      <c r="X1695" s="42"/>
      <c r="Y1695" s="25"/>
    </row>
    <row r="1696" spans="5:25">
      <c r="E1696" s="38"/>
      <c r="F1696" s="4"/>
      <c r="H1696" s="25"/>
      <c r="I1696" s="25"/>
      <c r="M1696" s="42"/>
      <c r="N1696" s="9"/>
      <c r="O1696" s="9"/>
      <c r="P1696" s="9"/>
      <c r="Q1696" s="8"/>
      <c r="R1696" s="8"/>
      <c r="S1696" s="42"/>
      <c r="T1696" s="42"/>
      <c r="U1696" s="42"/>
      <c r="V1696" s="42"/>
      <c r="W1696" s="42"/>
      <c r="X1696" s="42"/>
      <c r="Y1696" s="25"/>
    </row>
    <row r="1697" spans="5:25">
      <c r="F1697" s="4"/>
      <c r="H1697" s="25"/>
      <c r="I1697" s="25"/>
      <c r="M1697" s="42"/>
      <c r="N1697" s="9"/>
      <c r="O1697" s="9"/>
      <c r="P1697" s="9"/>
      <c r="Q1697" s="8"/>
      <c r="R1697" s="8"/>
      <c r="S1697" s="42"/>
      <c r="T1697" s="42"/>
      <c r="U1697" s="42"/>
      <c r="V1697" s="42"/>
      <c r="W1697" s="42"/>
      <c r="X1697" s="42"/>
      <c r="Y1697" s="25"/>
    </row>
    <row r="1698" spans="5:25">
      <c r="F1698" s="4"/>
      <c r="H1698" s="25"/>
      <c r="I1698" s="25"/>
      <c r="M1698" s="42"/>
      <c r="N1698" s="9"/>
      <c r="O1698" s="9"/>
      <c r="P1698" s="9"/>
      <c r="Q1698" s="8"/>
      <c r="R1698" s="8"/>
      <c r="S1698" s="42"/>
      <c r="T1698" s="42"/>
      <c r="U1698" s="42"/>
      <c r="V1698" s="42"/>
      <c r="W1698" s="42"/>
      <c r="X1698" s="42"/>
      <c r="Y1698" s="25"/>
    </row>
    <row r="1699" spans="5:25">
      <c r="F1699" s="4"/>
      <c r="H1699" s="25"/>
      <c r="I1699" s="25"/>
      <c r="M1699" s="42"/>
      <c r="N1699" s="9"/>
      <c r="O1699" s="9"/>
      <c r="P1699" s="9"/>
      <c r="Q1699" s="8"/>
      <c r="R1699" s="8"/>
      <c r="S1699" s="42"/>
      <c r="T1699" s="42"/>
      <c r="U1699" s="42"/>
      <c r="V1699" s="42"/>
      <c r="W1699" s="42"/>
      <c r="X1699" s="42"/>
      <c r="Y1699" s="25"/>
    </row>
    <row r="1700" spans="5:25">
      <c r="F1700" s="4"/>
      <c r="H1700" s="25"/>
      <c r="I1700" s="25"/>
      <c r="M1700" s="42"/>
      <c r="N1700" s="9"/>
      <c r="O1700" s="9"/>
      <c r="P1700" s="9"/>
      <c r="Q1700" s="8"/>
      <c r="R1700" s="8"/>
      <c r="S1700" s="42"/>
      <c r="T1700" s="42"/>
      <c r="U1700" s="42"/>
      <c r="V1700" s="42"/>
      <c r="W1700" s="42"/>
      <c r="X1700" s="42"/>
      <c r="Y1700" s="25"/>
    </row>
    <row r="1701" spans="5:25">
      <c r="F1701" s="4"/>
      <c r="H1701" s="25"/>
      <c r="I1701" s="25"/>
      <c r="M1701" s="42"/>
      <c r="N1701" s="9"/>
      <c r="O1701" s="9"/>
      <c r="P1701" s="9"/>
      <c r="Q1701" s="8"/>
      <c r="R1701" s="8"/>
      <c r="S1701" s="42"/>
      <c r="T1701" s="42"/>
      <c r="U1701" s="42"/>
      <c r="V1701" s="42"/>
      <c r="W1701" s="42"/>
      <c r="X1701" s="42"/>
      <c r="Y1701" s="25"/>
    </row>
    <row r="1702" spans="5:25">
      <c r="F1702" s="4"/>
      <c r="H1702" s="25"/>
      <c r="I1702" s="25"/>
      <c r="M1702" s="42"/>
      <c r="N1702" s="9"/>
      <c r="O1702" s="9"/>
      <c r="P1702" s="9"/>
      <c r="Q1702" s="8"/>
      <c r="R1702" s="8"/>
      <c r="S1702" s="42"/>
      <c r="T1702" s="42"/>
      <c r="U1702" s="42"/>
      <c r="V1702" s="42"/>
      <c r="W1702" s="42"/>
      <c r="X1702" s="42"/>
      <c r="Y1702" s="25"/>
    </row>
    <row r="1703" spans="5:25">
      <c r="F1703" s="4"/>
      <c r="H1703" s="25"/>
      <c r="I1703" s="25"/>
      <c r="M1703" s="42"/>
      <c r="N1703" s="9"/>
      <c r="O1703" s="9"/>
      <c r="P1703" s="9"/>
      <c r="Q1703" s="8"/>
      <c r="R1703" s="8"/>
      <c r="S1703" s="42"/>
      <c r="T1703" s="42"/>
      <c r="U1703" s="42"/>
      <c r="V1703" s="42"/>
      <c r="W1703" s="42"/>
      <c r="X1703" s="42"/>
      <c r="Y1703" s="25"/>
    </row>
    <row r="1704" spans="5:25">
      <c r="F1704" s="4"/>
      <c r="H1704" s="25"/>
      <c r="I1704" s="25"/>
      <c r="M1704" s="42"/>
      <c r="N1704" s="9"/>
      <c r="O1704" s="9"/>
      <c r="P1704" s="9"/>
      <c r="Q1704" s="8"/>
      <c r="R1704" s="8"/>
      <c r="S1704" s="42"/>
      <c r="T1704" s="42"/>
      <c r="U1704" s="42"/>
      <c r="V1704" s="42"/>
      <c r="W1704" s="42"/>
      <c r="X1704" s="42"/>
      <c r="Y1704" s="25"/>
    </row>
    <row r="1705" spans="5:25">
      <c r="F1705" s="4"/>
      <c r="H1705" s="25"/>
      <c r="I1705" s="25"/>
      <c r="M1705" s="42"/>
      <c r="N1705" s="9"/>
      <c r="O1705" s="9"/>
      <c r="P1705" s="9"/>
      <c r="Q1705" s="8"/>
      <c r="R1705" s="8"/>
      <c r="S1705" s="42"/>
      <c r="T1705" s="42"/>
      <c r="U1705" s="42"/>
      <c r="V1705" s="42"/>
      <c r="W1705" s="42"/>
      <c r="X1705" s="42"/>
      <c r="Y1705" s="25"/>
    </row>
    <row r="1706" spans="5:25">
      <c r="E1706" s="38"/>
      <c r="F1706" s="4"/>
      <c r="H1706" s="25"/>
      <c r="I1706" s="25"/>
      <c r="M1706" s="42"/>
      <c r="N1706" s="9"/>
      <c r="O1706" s="9"/>
      <c r="P1706" s="9"/>
      <c r="Q1706" s="8"/>
      <c r="R1706" s="8"/>
      <c r="S1706" s="42"/>
      <c r="T1706" s="42"/>
      <c r="U1706" s="42"/>
      <c r="V1706" s="42"/>
      <c r="W1706" s="42"/>
      <c r="X1706" s="42"/>
      <c r="Y1706" s="25"/>
    </row>
    <row r="1707" spans="5:25">
      <c r="F1707" s="4"/>
      <c r="H1707" s="25"/>
      <c r="I1707" s="25"/>
      <c r="M1707" s="42"/>
      <c r="N1707" s="9"/>
      <c r="O1707" s="9"/>
      <c r="P1707" s="9"/>
      <c r="Q1707" s="8"/>
      <c r="R1707" s="8"/>
      <c r="S1707" s="42"/>
      <c r="T1707" s="42"/>
      <c r="U1707" s="42"/>
      <c r="V1707" s="42"/>
      <c r="W1707" s="42"/>
      <c r="X1707" s="42"/>
      <c r="Y1707" s="25"/>
    </row>
    <row r="1708" spans="5:25">
      <c r="F1708" s="4"/>
      <c r="H1708" s="25"/>
      <c r="I1708" s="25"/>
      <c r="M1708" s="42"/>
      <c r="N1708" s="9"/>
      <c r="O1708" s="9"/>
      <c r="P1708" s="9"/>
      <c r="Q1708" s="8"/>
      <c r="R1708" s="8"/>
      <c r="S1708" s="42"/>
      <c r="T1708" s="42"/>
      <c r="U1708" s="42"/>
      <c r="V1708" s="42"/>
      <c r="W1708" s="42"/>
      <c r="X1708" s="42"/>
      <c r="Y1708" s="25"/>
    </row>
    <row r="1709" spans="5:25">
      <c r="F1709" s="4"/>
      <c r="H1709" s="25"/>
      <c r="I1709" s="25"/>
      <c r="M1709" s="42"/>
      <c r="N1709" s="9"/>
      <c r="O1709" s="9"/>
      <c r="P1709" s="9"/>
      <c r="Q1709" s="8"/>
      <c r="R1709" s="8"/>
      <c r="S1709" s="42"/>
      <c r="T1709" s="42"/>
      <c r="U1709" s="42"/>
      <c r="V1709" s="42"/>
      <c r="W1709" s="42"/>
      <c r="X1709" s="42"/>
      <c r="Y1709" s="25"/>
    </row>
    <row r="1710" spans="5:25">
      <c r="F1710" s="4"/>
      <c r="H1710" s="25"/>
      <c r="I1710" s="25"/>
      <c r="M1710" s="42"/>
      <c r="N1710" s="9"/>
      <c r="O1710" s="9"/>
      <c r="P1710" s="9"/>
      <c r="Q1710" s="8"/>
      <c r="R1710" s="8"/>
      <c r="S1710" s="42"/>
      <c r="T1710" s="42"/>
      <c r="U1710" s="42"/>
      <c r="V1710" s="42"/>
      <c r="W1710" s="42"/>
      <c r="X1710" s="42"/>
      <c r="Y1710" s="25"/>
    </row>
    <row r="1711" spans="5:25">
      <c r="F1711" s="4"/>
      <c r="H1711" s="25"/>
      <c r="I1711" s="25"/>
      <c r="M1711" s="42"/>
      <c r="N1711" s="9"/>
      <c r="O1711" s="9"/>
      <c r="P1711" s="9"/>
      <c r="Q1711" s="8"/>
      <c r="R1711" s="8"/>
      <c r="S1711" s="42"/>
      <c r="T1711" s="42"/>
      <c r="U1711" s="42"/>
      <c r="V1711" s="42"/>
      <c r="W1711" s="42"/>
      <c r="X1711" s="42"/>
      <c r="Y1711" s="25"/>
    </row>
    <row r="1712" spans="5:25">
      <c r="F1712" s="4"/>
      <c r="H1712" s="25"/>
      <c r="I1712" s="25"/>
      <c r="M1712" s="42"/>
      <c r="N1712" s="9"/>
      <c r="O1712" s="9"/>
      <c r="P1712" s="9"/>
      <c r="Q1712" s="8"/>
      <c r="R1712" s="8"/>
      <c r="S1712" s="42"/>
      <c r="T1712" s="42"/>
      <c r="U1712" s="42"/>
      <c r="V1712" s="42"/>
      <c r="W1712" s="42"/>
      <c r="X1712" s="42"/>
      <c r="Y1712" s="25"/>
    </row>
    <row r="1713" spans="5:25">
      <c r="E1713" s="38"/>
      <c r="F1713" s="4"/>
      <c r="H1713" s="25"/>
      <c r="I1713" s="25"/>
      <c r="M1713" s="42"/>
      <c r="N1713" s="9"/>
      <c r="O1713" s="9"/>
      <c r="P1713" s="9"/>
      <c r="Q1713" s="8"/>
      <c r="R1713" s="8"/>
      <c r="S1713" s="42"/>
      <c r="T1713" s="42"/>
      <c r="U1713" s="42"/>
      <c r="V1713" s="42"/>
      <c r="W1713" s="42"/>
      <c r="X1713" s="42"/>
      <c r="Y1713" s="25"/>
    </row>
    <row r="1714" spans="5:25">
      <c r="F1714" s="4"/>
      <c r="H1714" s="25"/>
      <c r="I1714" s="25"/>
      <c r="M1714" s="42"/>
      <c r="N1714" s="9"/>
      <c r="O1714" s="9"/>
      <c r="P1714" s="9"/>
      <c r="Q1714" s="8"/>
      <c r="R1714" s="8"/>
      <c r="S1714" s="42"/>
      <c r="T1714" s="42"/>
      <c r="U1714" s="42"/>
      <c r="V1714" s="42"/>
      <c r="W1714" s="42"/>
      <c r="X1714" s="42"/>
      <c r="Y1714" s="25"/>
    </row>
    <row r="1715" spans="5:25">
      <c r="E1715" s="38"/>
      <c r="F1715" s="4"/>
      <c r="H1715" s="25"/>
      <c r="I1715" s="25"/>
      <c r="M1715" s="42"/>
      <c r="N1715" s="9"/>
      <c r="O1715" s="9"/>
      <c r="P1715" s="9"/>
      <c r="Q1715" s="8"/>
      <c r="R1715" s="8"/>
      <c r="S1715" s="42"/>
      <c r="T1715" s="42"/>
      <c r="U1715" s="42"/>
      <c r="V1715" s="42"/>
      <c r="W1715" s="42"/>
      <c r="X1715" s="42"/>
      <c r="Y1715" s="25"/>
    </row>
    <row r="1716" spans="5:25">
      <c r="F1716" s="4"/>
      <c r="H1716" s="25"/>
      <c r="I1716" s="25"/>
      <c r="M1716" s="42"/>
      <c r="N1716" s="9"/>
      <c r="O1716" s="9"/>
      <c r="P1716" s="9"/>
      <c r="Q1716" s="8"/>
      <c r="R1716" s="8"/>
      <c r="S1716" s="42"/>
      <c r="T1716" s="42"/>
      <c r="U1716" s="42"/>
      <c r="V1716" s="42"/>
      <c r="W1716" s="42"/>
      <c r="X1716" s="42"/>
      <c r="Y1716" s="25"/>
    </row>
    <row r="1717" spans="5:25">
      <c r="E1717" s="38"/>
      <c r="F1717" s="4"/>
      <c r="H1717" s="25"/>
      <c r="I1717" s="25"/>
      <c r="M1717" s="42"/>
      <c r="N1717" s="9"/>
      <c r="O1717" s="9"/>
      <c r="P1717" s="9"/>
      <c r="Q1717" s="8"/>
      <c r="R1717" s="8"/>
      <c r="S1717" s="42"/>
      <c r="T1717" s="42"/>
      <c r="U1717" s="42"/>
      <c r="V1717" s="42"/>
      <c r="W1717" s="42"/>
      <c r="X1717" s="42"/>
      <c r="Y1717" s="25"/>
    </row>
    <row r="1718" spans="5:25">
      <c r="F1718" s="4"/>
      <c r="H1718" s="25"/>
      <c r="I1718" s="25"/>
      <c r="M1718" s="42"/>
      <c r="N1718" s="9"/>
      <c r="O1718" s="9"/>
      <c r="P1718" s="9"/>
      <c r="Q1718" s="8"/>
      <c r="R1718" s="8"/>
      <c r="S1718" s="42"/>
      <c r="T1718" s="42"/>
      <c r="U1718" s="42"/>
      <c r="V1718" s="42"/>
      <c r="W1718" s="42"/>
      <c r="X1718" s="42"/>
      <c r="Y1718" s="25"/>
    </row>
    <row r="1719" spans="5:25">
      <c r="F1719" s="4"/>
      <c r="H1719" s="25"/>
      <c r="I1719" s="25"/>
      <c r="M1719" s="42"/>
      <c r="N1719" s="9"/>
      <c r="O1719" s="9"/>
      <c r="P1719" s="9"/>
      <c r="Q1719" s="8"/>
      <c r="R1719" s="8"/>
      <c r="S1719" s="42"/>
      <c r="T1719" s="42"/>
      <c r="U1719" s="42"/>
      <c r="V1719" s="42"/>
      <c r="W1719" s="42"/>
      <c r="X1719" s="42"/>
      <c r="Y1719" s="25"/>
    </row>
    <row r="1720" spans="5:25">
      <c r="F1720" s="4"/>
      <c r="H1720" s="25"/>
      <c r="I1720" s="25"/>
      <c r="M1720" s="42"/>
      <c r="N1720" s="9"/>
      <c r="O1720" s="9"/>
      <c r="P1720" s="9"/>
      <c r="Q1720" s="8"/>
      <c r="R1720" s="8"/>
      <c r="S1720" s="42"/>
      <c r="T1720" s="42"/>
      <c r="U1720" s="42"/>
      <c r="V1720" s="42"/>
      <c r="W1720" s="42"/>
      <c r="X1720" s="42"/>
      <c r="Y1720" s="25"/>
    </row>
    <row r="1721" spans="5:25">
      <c r="F1721" s="4"/>
      <c r="H1721" s="25"/>
      <c r="I1721" s="25"/>
      <c r="M1721" s="42"/>
      <c r="N1721" s="9"/>
      <c r="O1721" s="9"/>
      <c r="P1721" s="9"/>
      <c r="Q1721" s="8"/>
      <c r="R1721" s="8"/>
      <c r="S1721" s="42"/>
      <c r="T1721" s="42"/>
      <c r="U1721" s="42"/>
      <c r="V1721" s="42"/>
      <c r="W1721" s="42"/>
      <c r="X1721" s="42"/>
      <c r="Y1721" s="25"/>
    </row>
    <row r="1722" spans="5:25">
      <c r="F1722" s="4"/>
      <c r="H1722" s="25"/>
      <c r="I1722" s="25"/>
      <c r="M1722" s="42"/>
      <c r="N1722" s="9"/>
      <c r="O1722" s="9"/>
      <c r="P1722" s="9"/>
      <c r="Q1722" s="8"/>
      <c r="R1722" s="8"/>
      <c r="S1722" s="42"/>
      <c r="T1722" s="42"/>
      <c r="U1722" s="42"/>
      <c r="V1722" s="42"/>
      <c r="W1722" s="42"/>
      <c r="X1722" s="42"/>
      <c r="Y1722" s="25"/>
    </row>
    <row r="1723" spans="5:25">
      <c r="E1723" s="38"/>
      <c r="F1723" s="4"/>
      <c r="H1723" s="25"/>
      <c r="I1723" s="25"/>
      <c r="M1723" s="42"/>
      <c r="N1723" s="9"/>
      <c r="O1723" s="9"/>
      <c r="P1723" s="9"/>
      <c r="Q1723" s="8"/>
      <c r="R1723" s="8"/>
      <c r="S1723" s="42"/>
      <c r="T1723" s="42"/>
      <c r="U1723" s="42"/>
      <c r="V1723" s="42"/>
      <c r="W1723" s="42"/>
      <c r="X1723" s="42"/>
      <c r="Y1723" s="25"/>
    </row>
    <row r="1724" spans="5:25">
      <c r="F1724" s="4"/>
      <c r="H1724" s="25"/>
      <c r="I1724" s="25"/>
      <c r="M1724" s="42"/>
      <c r="N1724" s="9"/>
      <c r="O1724" s="9"/>
      <c r="P1724" s="9"/>
      <c r="Q1724" s="8"/>
      <c r="R1724" s="8"/>
      <c r="S1724" s="42"/>
      <c r="T1724" s="42"/>
      <c r="U1724" s="42"/>
      <c r="V1724" s="42"/>
      <c r="W1724" s="42"/>
      <c r="X1724" s="42"/>
      <c r="Y1724" s="25"/>
    </row>
    <row r="1725" spans="5:25">
      <c r="F1725" s="4"/>
      <c r="H1725" s="25"/>
      <c r="I1725" s="25"/>
      <c r="M1725" s="42"/>
      <c r="N1725" s="9"/>
      <c r="O1725" s="9"/>
      <c r="P1725" s="9"/>
      <c r="Q1725" s="8"/>
      <c r="R1725" s="8"/>
      <c r="S1725" s="42"/>
      <c r="T1725" s="42"/>
      <c r="U1725" s="42"/>
      <c r="V1725" s="42"/>
      <c r="W1725" s="42"/>
      <c r="X1725" s="42"/>
      <c r="Y1725" s="25"/>
    </row>
    <row r="1726" spans="5:25">
      <c r="F1726" s="4"/>
      <c r="H1726" s="25"/>
      <c r="I1726" s="25"/>
      <c r="M1726" s="42"/>
      <c r="N1726" s="9"/>
      <c r="O1726" s="9"/>
      <c r="P1726" s="9"/>
      <c r="Q1726" s="8"/>
      <c r="R1726" s="8"/>
      <c r="S1726" s="42"/>
      <c r="T1726" s="42"/>
      <c r="U1726" s="42"/>
      <c r="V1726" s="42"/>
      <c r="W1726" s="42"/>
      <c r="X1726" s="42"/>
      <c r="Y1726" s="25"/>
    </row>
    <row r="1727" spans="5:25">
      <c r="F1727" s="4"/>
      <c r="H1727" s="25"/>
      <c r="I1727" s="25"/>
      <c r="M1727" s="42"/>
      <c r="N1727" s="9"/>
      <c r="O1727" s="9"/>
      <c r="P1727" s="9"/>
      <c r="Q1727" s="8"/>
      <c r="R1727" s="8"/>
      <c r="S1727" s="42"/>
      <c r="T1727" s="42"/>
      <c r="U1727" s="42"/>
      <c r="V1727" s="42"/>
      <c r="W1727" s="42"/>
      <c r="X1727" s="42"/>
      <c r="Y1727" s="25"/>
    </row>
    <row r="1728" spans="5:25">
      <c r="F1728" s="4"/>
      <c r="H1728" s="25"/>
      <c r="I1728" s="25"/>
      <c r="M1728" s="42"/>
      <c r="N1728" s="9"/>
      <c r="O1728" s="9"/>
      <c r="P1728" s="9"/>
      <c r="Q1728" s="8"/>
      <c r="R1728" s="8"/>
      <c r="S1728" s="42"/>
      <c r="T1728" s="42"/>
      <c r="U1728" s="42"/>
      <c r="V1728" s="42"/>
      <c r="W1728" s="42"/>
      <c r="X1728" s="42"/>
      <c r="Y1728" s="25"/>
    </row>
    <row r="1729" spans="5:25">
      <c r="F1729" s="4"/>
      <c r="H1729" s="25"/>
      <c r="I1729" s="25"/>
      <c r="M1729" s="42"/>
      <c r="N1729" s="9"/>
      <c r="O1729" s="9"/>
      <c r="P1729" s="9"/>
      <c r="Q1729" s="8"/>
      <c r="R1729" s="8"/>
      <c r="S1729" s="42"/>
      <c r="T1729" s="42"/>
      <c r="U1729" s="42"/>
      <c r="V1729" s="42"/>
      <c r="W1729" s="42"/>
      <c r="X1729" s="42"/>
      <c r="Y1729" s="25"/>
    </row>
    <row r="1730" spans="5:25">
      <c r="F1730" s="4"/>
      <c r="H1730" s="25"/>
      <c r="I1730" s="25"/>
      <c r="M1730" s="42"/>
      <c r="N1730" s="9"/>
      <c r="O1730" s="9"/>
      <c r="P1730" s="9"/>
      <c r="Q1730" s="8"/>
      <c r="R1730" s="8"/>
      <c r="S1730" s="42"/>
      <c r="T1730" s="42"/>
      <c r="U1730" s="42"/>
      <c r="V1730" s="42"/>
      <c r="W1730" s="42"/>
      <c r="X1730" s="42"/>
      <c r="Y1730" s="25"/>
    </row>
    <row r="1731" spans="5:25">
      <c r="F1731" s="4"/>
      <c r="H1731" s="25"/>
      <c r="I1731" s="25"/>
      <c r="M1731" s="42"/>
      <c r="N1731" s="9"/>
      <c r="O1731" s="9"/>
      <c r="P1731" s="9"/>
      <c r="Q1731" s="8"/>
      <c r="R1731" s="8"/>
      <c r="S1731" s="42"/>
      <c r="T1731" s="42"/>
      <c r="U1731" s="42"/>
      <c r="V1731" s="42"/>
      <c r="W1731" s="42"/>
      <c r="X1731" s="42"/>
      <c r="Y1731" s="25"/>
    </row>
    <row r="1732" spans="5:25">
      <c r="F1732" s="4"/>
      <c r="H1732" s="25"/>
      <c r="I1732" s="25"/>
      <c r="M1732" s="42"/>
      <c r="N1732" s="9"/>
      <c r="O1732" s="9"/>
      <c r="P1732" s="9"/>
      <c r="Q1732" s="8"/>
      <c r="R1732" s="8"/>
      <c r="S1732" s="42"/>
      <c r="T1732" s="42"/>
      <c r="U1732" s="42"/>
      <c r="V1732" s="42"/>
      <c r="W1732" s="42"/>
      <c r="X1732" s="42"/>
      <c r="Y1732" s="25"/>
    </row>
    <row r="1733" spans="5:25">
      <c r="F1733" s="4"/>
      <c r="H1733" s="25"/>
      <c r="I1733" s="25"/>
      <c r="M1733" s="42"/>
      <c r="N1733" s="9"/>
      <c r="O1733" s="9"/>
      <c r="P1733" s="9"/>
      <c r="Q1733" s="8"/>
      <c r="R1733" s="8"/>
      <c r="S1733" s="42"/>
      <c r="T1733" s="42"/>
      <c r="U1733" s="42"/>
      <c r="V1733" s="42"/>
      <c r="W1733" s="42"/>
      <c r="X1733" s="42"/>
      <c r="Y1733" s="25"/>
    </row>
    <row r="1734" spans="5:25">
      <c r="E1734" s="38"/>
      <c r="F1734" s="4"/>
      <c r="H1734" s="25"/>
      <c r="I1734" s="25"/>
      <c r="M1734" s="42"/>
      <c r="N1734" s="9"/>
      <c r="O1734" s="9"/>
      <c r="P1734" s="9"/>
      <c r="Q1734" s="8"/>
      <c r="R1734" s="8"/>
      <c r="S1734" s="42"/>
      <c r="T1734" s="42"/>
      <c r="U1734" s="42"/>
      <c r="V1734" s="42"/>
      <c r="W1734" s="42"/>
      <c r="X1734" s="42"/>
      <c r="Y1734" s="25"/>
    </row>
    <row r="1735" spans="5:25">
      <c r="F1735" s="4"/>
      <c r="H1735" s="25"/>
      <c r="I1735" s="25"/>
      <c r="M1735" s="42"/>
      <c r="N1735" s="9"/>
      <c r="O1735" s="9"/>
      <c r="P1735" s="9"/>
      <c r="Q1735" s="8"/>
      <c r="R1735" s="8"/>
      <c r="S1735" s="42"/>
      <c r="T1735" s="42"/>
      <c r="U1735" s="42"/>
      <c r="V1735" s="42"/>
      <c r="W1735" s="42"/>
      <c r="X1735" s="42"/>
      <c r="Y1735" s="25"/>
    </row>
    <row r="1736" spans="5:25">
      <c r="F1736" s="4"/>
      <c r="H1736" s="25"/>
      <c r="I1736" s="25"/>
      <c r="M1736" s="42"/>
      <c r="N1736" s="9"/>
      <c r="O1736" s="9"/>
      <c r="P1736" s="9"/>
      <c r="Q1736" s="8"/>
      <c r="R1736" s="8"/>
      <c r="S1736" s="42"/>
      <c r="T1736" s="42"/>
      <c r="U1736" s="42"/>
      <c r="V1736" s="42"/>
      <c r="W1736" s="42"/>
      <c r="X1736" s="42"/>
      <c r="Y1736" s="25"/>
    </row>
    <row r="1737" spans="5:25">
      <c r="E1737" s="38"/>
      <c r="F1737" s="4"/>
      <c r="H1737" s="25"/>
      <c r="I1737" s="25"/>
      <c r="M1737" s="42"/>
      <c r="N1737" s="9"/>
      <c r="O1737" s="9"/>
      <c r="P1737" s="9"/>
      <c r="Q1737" s="8"/>
      <c r="R1737" s="8"/>
      <c r="S1737" s="42"/>
      <c r="T1737" s="42"/>
      <c r="U1737" s="42"/>
      <c r="V1737" s="42"/>
      <c r="W1737" s="42"/>
      <c r="X1737" s="42"/>
      <c r="Y1737" s="25"/>
    </row>
    <row r="1738" spans="5:25">
      <c r="F1738" s="4"/>
      <c r="H1738" s="25"/>
      <c r="I1738" s="25"/>
      <c r="M1738" s="42"/>
      <c r="N1738" s="9"/>
      <c r="O1738" s="9"/>
      <c r="P1738" s="9"/>
      <c r="Q1738" s="8"/>
      <c r="R1738" s="8"/>
      <c r="S1738" s="42"/>
      <c r="T1738" s="42"/>
      <c r="U1738" s="42"/>
      <c r="V1738" s="42"/>
      <c r="W1738" s="42"/>
      <c r="X1738" s="42"/>
      <c r="Y1738" s="25"/>
    </row>
    <row r="1739" spans="5:25">
      <c r="F1739" s="4"/>
      <c r="H1739" s="25"/>
      <c r="I1739" s="25"/>
      <c r="M1739" s="42"/>
      <c r="N1739" s="9"/>
      <c r="O1739" s="9"/>
      <c r="P1739" s="9"/>
      <c r="Q1739" s="8"/>
      <c r="R1739" s="8"/>
      <c r="S1739" s="42"/>
      <c r="T1739" s="42"/>
      <c r="U1739" s="42"/>
      <c r="V1739" s="42"/>
      <c r="W1739" s="42"/>
      <c r="X1739" s="42"/>
      <c r="Y1739" s="25"/>
    </row>
    <row r="1740" spans="5:25">
      <c r="F1740" s="4"/>
      <c r="H1740" s="25"/>
      <c r="I1740" s="25"/>
      <c r="M1740" s="42"/>
      <c r="N1740" s="9"/>
      <c r="O1740" s="9"/>
      <c r="P1740" s="9"/>
      <c r="Q1740" s="8"/>
      <c r="R1740" s="8"/>
      <c r="S1740" s="42"/>
      <c r="T1740" s="42"/>
      <c r="U1740" s="42"/>
      <c r="V1740" s="42"/>
      <c r="W1740" s="42"/>
      <c r="X1740" s="42"/>
      <c r="Y1740" s="25"/>
    </row>
    <row r="1741" spans="5:25">
      <c r="F1741" s="4"/>
      <c r="H1741" s="25"/>
      <c r="I1741" s="25"/>
      <c r="M1741" s="42"/>
      <c r="N1741" s="9"/>
      <c r="O1741" s="9"/>
      <c r="P1741" s="9"/>
      <c r="Q1741" s="8"/>
      <c r="R1741" s="8"/>
      <c r="S1741" s="42"/>
      <c r="T1741" s="42"/>
      <c r="U1741" s="42"/>
      <c r="V1741" s="42"/>
      <c r="W1741" s="42"/>
      <c r="X1741" s="42"/>
      <c r="Y1741" s="25"/>
    </row>
    <row r="1742" spans="5:25">
      <c r="F1742" s="4"/>
      <c r="H1742" s="25"/>
      <c r="I1742" s="25"/>
      <c r="M1742" s="42"/>
      <c r="N1742" s="9"/>
      <c r="O1742" s="9"/>
      <c r="P1742" s="9"/>
      <c r="Q1742" s="8"/>
      <c r="R1742" s="8"/>
      <c r="S1742" s="42"/>
      <c r="T1742" s="42"/>
      <c r="U1742" s="42"/>
      <c r="V1742" s="42"/>
      <c r="W1742" s="42"/>
      <c r="X1742" s="42"/>
      <c r="Y1742" s="25"/>
    </row>
    <row r="1743" spans="5:25">
      <c r="F1743" s="4"/>
      <c r="H1743" s="25"/>
      <c r="I1743" s="25"/>
      <c r="M1743" s="42"/>
      <c r="N1743" s="9"/>
      <c r="O1743" s="9"/>
      <c r="P1743" s="9"/>
      <c r="Q1743" s="8"/>
      <c r="R1743" s="8"/>
      <c r="S1743" s="42"/>
      <c r="T1743" s="42"/>
      <c r="U1743" s="42"/>
      <c r="V1743" s="42"/>
      <c r="W1743" s="42"/>
      <c r="X1743" s="42"/>
      <c r="Y1743" s="25"/>
    </row>
    <row r="1744" spans="5:25">
      <c r="F1744" s="4"/>
      <c r="H1744" s="25"/>
      <c r="I1744" s="25"/>
      <c r="M1744" s="42"/>
      <c r="N1744" s="9"/>
      <c r="O1744" s="9"/>
      <c r="P1744" s="9"/>
      <c r="Q1744" s="8"/>
      <c r="R1744" s="8"/>
      <c r="S1744" s="42"/>
      <c r="T1744" s="42"/>
      <c r="U1744" s="42"/>
      <c r="V1744" s="42"/>
      <c r="W1744" s="42"/>
      <c r="X1744" s="42"/>
      <c r="Y1744" s="25"/>
    </row>
    <row r="1745" spans="6:25">
      <c r="F1745" s="4"/>
      <c r="H1745" s="25"/>
      <c r="I1745" s="25"/>
      <c r="M1745" s="42"/>
      <c r="N1745" s="9"/>
      <c r="O1745" s="9"/>
      <c r="P1745" s="9"/>
      <c r="Q1745" s="8"/>
      <c r="R1745" s="8"/>
      <c r="S1745" s="42"/>
      <c r="T1745" s="42"/>
      <c r="U1745" s="42"/>
      <c r="V1745" s="42"/>
      <c r="W1745" s="42"/>
      <c r="X1745" s="42"/>
      <c r="Y1745" s="25"/>
    </row>
    <row r="1746" spans="6:25">
      <c r="F1746" s="4"/>
      <c r="H1746" s="25"/>
      <c r="I1746" s="25"/>
      <c r="M1746" s="42"/>
      <c r="N1746" s="9"/>
      <c r="O1746" s="9"/>
      <c r="P1746" s="9"/>
      <c r="Q1746" s="8"/>
      <c r="R1746" s="8"/>
      <c r="S1746" s="42"/>
      <c r="T1746" s="42"/>
      <c r="U1746" s="42"/>
      <c r="V1746" s="42"/>
      <c r="W1746" s="42"/>
      <c r="X1746" s="42"/>
      <c r="Y1746" s="25"/>
    </row>
    <row r="1747" spans="6:25">
      <c r="F1747" s="4"/>
      <c r="H1747" s="25"/>
      <c r="I1747" s="25"/>
      <c r="M1747" s="42"/>
      <c r="N1747" s="9"/>
      <c r="O1747" s="9"/>
      <c r="P1747" s="9"/>
      <c r="Q1747" s="8"/>
      <c r="R1747" s="8"/>
      <c r="S1747" s="42"/>
      <c r="T1747" s="42"/>
      <c r="U1747" s="42"/>
      <c r="V1747" s="42"/>
      <c r="W1747" s="42"/>
      <c r="X1747" s="42"/>
      <c r="Y1747" s="25"/>
    </row>
    <row r="1748" spans="6:25">
      <c r="F1748" s="4"/>
      <c r="H1748" s="25"/>
      <c r="I1748" s="25"/>
      <c r="M1748" s="42"/>
      <c r="N1748" s="9"/>
      <c r="O1748" s="9"/>
      <c r="P1748" s="9"/>
      <c r="Q1748" s="8"/>
      <c r="R1748" s="8"/>
      <c r="S1748" s="42"/>
      <c r="T1748" s="42"/>
      <c r="U1748" s="42"/>
      <c r="V1748" s="42"/>
      <c r="W1748" s="42"/>
      <c r="X1748" s="42"/>
      <c r="Y1748" s="25"/>
    </row>
    <row r="1749" spans="6:25">
      <c r="F1749" s="4"/>
      <c r="H1749" s="25"/>
      <c r="I1749" s="25"/>
      <c r="M1749" s="42"/>
      <c r="N1749" s="9"/>
      <c r="O1749" s="9"/>
      <c r="P1749" s="9"/>
      <c r="Q1749" s="8"/>
      <c r="R1749" s="8"/>
      <c r="S1749" s="42"/>
      <c r="T1749" s="42"/>
      <c r="U1749" s="42"/>
      <c r="V1749" s="42"/>
      <c r="W1749" s="42"/>
      <c r="X1749" s="42"/>
      <c r="Y1749" s="25"/>
    </row>
    <row r="1750" spans="6:25">
      <c r="F1750" s="4"/>
      <c r="H1750" s="25"/>
      <c r="I1750" s="25"/>
      <c r="M1750" s="42"/>
      <c r="N1750" s="9"/>
      <c r="O1750" s="9"/>
      <c r="P1750" s="9"/>
      <c r="Q1750" s="8"/>
      <c r="R1750" s="8"/>
      <c r="S1750" s="42"/>
      <c r="T1750" s="42"/>
      <c r="U1750" s="42"/>
      <c r="V1750" s="42"/>
      <c r="W1750" s="42"/>
      <c r="X1750" s="42"/>
      <c r="Y1750" s="25"/>
    </row>
    <row r="1751" spans="6:25">
      <c r="F1751" s="4"/>
      <c r="H1751" s="25"/>
      <c r="I1751" s="25"/>
      <c r="M1751" s="42"/>
      <c r="N1751" s="9"/>
      <c r="O1751" s="9"/>
      <c r="P1751" s="9"/>
      <c r="Q1751" s="8"/>
      <c r="R1751" s="8"/>
      <c r="S1751" s="42"/>
      <c r="T1751" s="42"/>
      <c r="U1751" s="42"/>
      <c r="V1751" s="42"/>
      <c r="W1751" s="42"/>
      <c r="X1751" s="42"/>
      <c r="Y1751" s="25"/>
    </row>
    <row r="1752" spans="6:25">
      <c r="F1752" s="4"/>
      <c r="H1752" s="25"/>
      <c r="I1752" s="25"/>
      <c r="M1752" s="42"/>
      <c r="N1752" s="9"/>
      <c r="O1752" s="9"/>
      <c r="P1752" s="9"/>
      <c r="Q1752" s="8"/>
      <c r="R1752" s="8"/>
      <c r="S1752" s="42"/>
      <c r="T1752" s="42"/>
      <c r="U1752" s="42"/>
      <c r="V1752" s="42"/>
      <c r="W1752" s="42"/>
      <c r="X1752" s="42"/>
      <c r="Y1752" s="25"/>
    </row>
    <row r="1753" spans="6:25">
      <c r="F1753" s="4"/>
      <c r="H1753" s="25"/>
      <c r="I1753" s="25"/>
      <c r="M1753" s="42"/>
      <c r="N1753" s="9"/>
      <c r="O1753" s="9"/>
      <c r="P1753" s="9"/>
      <c r="Q1753" s="8"/>
      <c r="R1753" s="8"/>
      <c r="S1753" s="42"/>
      <c r="T1753" s="42"/>
      <c r="U1753" s="42"/>
      <c r="V1753" s="42"/>
      <c r="W1753" s="42"/>
      <c r="X1753" s="42"/>
      <c r="Y1753" s="25"/>
    </row>
    <row r="1754" spans="6:25">
      <c r="F1754" s="4"/>
      <c r="H1754" s="25"/>
      <c r="I1754" s="25"/>
      <c r="M1754" s="42"/>
      <c r="N1754" s="9"/>
      <c r="O1754" s="9"/>
      <c r="P1754" s="9"/>
      <c r="Q1754" s="8"/>
      <c r="R1754" s="8"/>
      <c r="S1754" s="42"/>
      <c r="T1754" s="42"/>
      <c r="U1754" s="42"/>
      <c r="V1754" s="42"/>
      <c r="W1754" s="42"/>
      <c r="X1754" s="42"/>
      <c r="Y1754" s="25"/>
    </row>
    <row r="1755" spans="6:25">
      <c r="F1755" s="4"/>
      <c r="H1755" s="25"/>
      <c r="I1755" s="25"/>
      <c r="M1755" s="42"/>
      <c r="N1755" s="9"/>
      <c r="O1755" s="9"/>
      <c r="P1755" s="9"/>
      <c r="Q1755" s="8"/>
      <c r="R1755" s="8"/>
      <c r="S1755" s="42"/>
      <c r="T1755" s="42"/>
      <c r="U1755" s="42"/>
      <c r="V1755" s="42"/>
      <c r="W1755" s="42"/>
      <c r="X1755" s="42"/>
      <c r="Y1755" s="25"/>
    </row>
    <row r="1756" spans="6:25">
      <c r="F1756" s="4"/>
      <c r="H1756" s="25"/>
      <c r="I1756" s="25"/>
      <c r="M1756" s="42"/>
      <c r="N1756" s="9"/>
      <c r="O1756" s="9"/>
      <c r="P1756" s="9"/>
      <c r="Q1756" s="8"/>
      <c r="R1756" s="8"/>
      <c r="S1756" s="42"/>
      <c r="T1756" s="42"/>
      <c r="U1756" s="42"/>
      <c r="V1756" s="42"/>
      <c r="W1756" s="42"/>
      <c r="X1756" s="42"/>
      <c r="Y1756" s="25"/>
    </row>
    <row r="1757" spans="6:25">
      <c r="F1757" s="4"/>
      <c r="H1757" s="25"/>
      <c r="I1757" s="25"/>
      <c r="M1757" s="42"/>
      <c r="N1757" s="9"/>
      <c r="O1757" s="9"/>
      <c r="P1757" s="9"/>
      <c r="Q1757" s="8"/>
      <c r="R1757" s="8"/>
      <c r="S1757" s="42"/>
      <c r="T1757" s="42"/>
      <c r="U1757" s="42"/>
      <c r="V1757" s="42"/>
      <c r="W1757" s="42"/>
      <c r="X1757" s="42"/>
      <c r="Y1757" s="25"/>
    </row>
    <row r="1758" spans="6:25">
      <c r="F1758" s="4"/>
      <c r="H1758" s="25"/>
      <c r="I1758" s="25"/>
      <c r="M1758" s="42"/>
      <c r="N1758" s="9"/>
      <c r="O1758" s="9"/>
      <c r="P1758" s="9"/>
      <c r="Q1758" s="8"/>
      <c r="R1758" s="8"/>
      <c r="S1758" s="42"/>
      <c r="T1758" s="42"/>
      <c r="U1758" s="42"/>
      <c r="V1758" s="42"/>
      <c r="W1758" s="42"/>
      <c r="X1758" s="42"/>
      <c r="Y1758" s="25"/>
    </row>
    <row r="1759" spans="6:25">
      <c r="F1759" s="4"/>
      <c r="H1759" s="25"/>
      <c r="I1759" s="25"/>
      <c r="M1759" s="42"/>
      <c r="N1759" s="9"/>
      <c r="O1759" s="9"/>
      <c r="P1759" s="9"/>
      <c r="Q1759" s="8"/>
      <c r="R1759" s="8"/>
      <c r="S1759" s="42"/>
      <c r="T1759" s="42"/>
      <c r="U1759" s="42"/>
      <c r="V1759" s="42"/>
      <c r="W1759" s="42"/>
      <c r="X1759" s="42"/>
      <c r="Y1759" s="25"/>
    </row>
    <row r="1760" spans="6:25">
      <c r="F1760" s="4"/>
      <c r="H1760" s="25"/>
      <c r="I1760" s="25"/>
      <c r="M1760" s="42"/>
      <c r="N1760" s="9"/>
      <c r="O1760" s="9"/>
      <c r="P1760" s="9"/>
      <c r="Q1760" s="8"/>
      <c r="R1760" s="8"/>
      <c r="S1760" s="42"/>
      <c r="T1760" s="42"/>
      <c r="U1760" s="42"/>
      <c r="V1760" s="42"/>
      <c r="W1760" s="42"/>
      <c r="X1760" s="42"/>
      <c r="Y1760" s="25"/>
    </row>
    <row r="1761" spans="5:25">
      <c r="E1761" s="38"/>
      <c r="F1761" s="4"/>
      <c r="H1761" s="25"/>
      <c r="I1761" s="25"/>
      <c r="M1761" s="42"/>
      <c r="N1761" s="9"/>
      <c r="O1761" s="9"/>
      <c r="P1761" s="9"/>
      <c r="Q1761" s="8"/>
      <c r="R1761" s="8"/>
      <c r="S1761" s="42"/>
      <c r="T1761" s="42"/>
      <c r="U1761" s="42"/>
      <c r="V1761" s="42"/>
      <c r="W1761" s="42"/>
      <c r="X1761" s="42"/>
      <c r="Y1761" s="25"/>
    </row>
    <row r="1762" spans="5:25">
      <c r="F1762" s="4"/>
      <c r="H1762" s="25"/>
      <c r="I1762" s="25"/>
      <c r="M1762" s="42"/>
      <c r="N1762" s="9"/>
      <c r="O1762" s="9"/>
      <c r="P1762" s="9"/>
      <c r="Q1762" s="8"/>
      <c r="R1762" s="8"/>
      <c r="S1762" s="42"/>
      <c r="T1762" s="42"/>
      <c r="U1762" s="42"/>
      <c r="V1762" s="42"/>
      <c r="W1762" s="42"/>
      <c r="X1762" s="42"/>
      <c r="Y1762" s="25"/>
    </row>
    <row r="1763" spans="5:25">
      <c r="F1763" s="4"/>
      <c r="H1763" s="25"/>
      <c r="I1763" s="25"/>
      <c r="M1763" s="42"/>
      <c r="N1763" s="9"/>
      <c r="O1763" s="9"/>
      <c r="P1763" s="9"/>
      <c r="Q1763" s="8"/>
      <c r="R1763" s="8"/>
      <c r="S1763" s="42"/>
      <c r="T1763" s="42"/>
      <c r="U1763" s="42"/>
      <c r="V1763" s="42"/>
      <c r="W1763" s="42"/>
      <c r="X1763" s="42"/>
      <c r="Y1763" s="25"/>
    </row>
    <row r="1764" spans="5:25">
      <c r="F1764" s="4"/>
      <c r="H1764" s="25"/>
      <c r="I1764" s="25"/>
      <c r="M1764" s="42"/>
      <c r="N1764" s="9"/>
      <c r="O1764" s="9"/>
      <c r="P1764" s="9"/>
      <c r="Q1764" s="8"/>
      <c r="R1764" s="8"/>
      <c r="S1764" s="42"/>
      <c r="T1764" s="42"/>
      <c r="U1764" s="42"/>
      <c r="V1764" s="42"/>
      <c r="W1764" s="42"/>
      <c r="X1764" s="42"/>
      <c r="Y1764" s="25"/>
    </row>
    <row r="1765" spans="5:25">
      <c r="F1765" s="4"/>
      <c r="H1765" s="25"/>
      <c r="I1765" s="25"/>
      <c r="M1765" s="42"/>
      <c r="N1765" s="9"/>
      <c r="O1765" s="9"/>
      <c r="P1765" s="9"/>
      <c r="Q1765" s="8"/>
      <c r="R1765" s="8"/>
      <c r="S1765" s="42"/>
      <c r="T1765" s="42"/>
      <c r="U1765" s="42"/>
      <c r="V1765" s="42"/>
      <c r="W1765" s="42"/>
      <c r="X1765" s="42"/>
      <c r="Y1765" s="25"/>
    </row>
    <row r="1766" spans="5:25">
      <c r="F1766" s="4"/>
      <c r="H1766" s="25"/>
      <c r="I1766" s="25"/>
      <c r="M1766" s="42"/>
      <c r="N1766" s="9"/>
      <c r="O1766" s="9"/>
      <c r="P1766" s="9"/>
      <c r="Q1766" s="8"/>
      <c r="R1766" s="8"/>
      <c r="S1766" s="42"/>
      <c r="T1766" s="42"/>
      <c r="U1766" s="42"/>
      <c r="V1766" s="42"/>
      <c r="W1766" s="42"/>
      <c r="X1766" s="42"/>
      <c r="Y1766" s="25"/>
    </row>
    <row r="1767" spans="5:25">
      <c r="F1767" s="4"/>
      <c r="H1767" s="25"/>
      <c r="I1767" s="25"/>
      <c r="M1767" s="42"/>
      <c r="N1767" s="9"/>
      <c r="O1767" s="9"/>
      <c r="P1767" s="9"/>
      <c r="Q1767" s="8"/>
      <c r="R1767" s="8"/>
      <c r="S1767" s="42"/>
      <c r="T1767" s="42"/>
      <c r="U1767" s="42"/>
      <c r="V1767" s="42"/>
      <c r="W1767" s="42"/>
      <c r="X1767" s="42"/>
      <c r="Y1767" s="25"/>
    </row>
    <row r="1768" spans="5:25">
      <c r="F1768" s="4"/>
      <c r="H1768" s="25"/>
      <c r="I1768" s="25"/>
      <c r="M1768" s="42"/>
      <c r="N1768" s="9"/>
      <c r="O1768" s="9"/>
      <c r="P1768" s="9"/>
      <c r="Q1768" s="8"/>
      <c r="R1768" s="8"/>
      <c r="S1768" s="42"/>
      <c r="T1768" s="42"/>
      <c r="U1768" s="42"/>
      <c r="V1768" s="42"/>
      <c r="W1768" s="42"/>
      <c r="X1768" s="42"/>
      <c r="Y1768" s="25"/>
    </row>
    <row r="1769" spans="5:25">
      <c r="F1769" s="4"/>
      <c r="H1769" s="25"/>
      <c r="I1769" s="25"/>
      <c r="M1769" s="42"/>
      <c r="N1769" s="9"/>
      <c r="O1769" s="9"/>
      <c r="P1769" s="9"/>
      <c r="Q1769" s="8"/>
      <c r="R1769" s="8"/>
      <c r="S1769" s="42"/>
      <c r="T1769" s="42"/>
      <c r="U1769" s="42"/>
      <c r="V1769" s="42"/>
      <c r="W1769" s="42"/>
      <c r="X1769" s="42"/>
      <c r="Y1769" s="25"/>
    </row>
    <row r="1770" spans="5:25">
      <c r="E1770" s="38"/>
      <c r="F1770" s="4"/>
      <c r="H1770" s="25"/>
      <c r="I1770" s="25"/>
      <c r="M1770" s="42"/>
      <c r="N1770" s="9"/>
      <c r="O1770" s="9"/>
      <c r="P1770" s="9"/>
      <c r="Q1770" s="8"/>
      <c r="R1770" s="8"/>
      <c r="S1770" s="42"/>
      <c r="T1770" s="42"/>
      <c r="U1770" s="42"/>
      <c r="V1770" s="42"/>
      <c r="W1770" s="42"/>
      <c r="X1770" s="42"/>
      <c r="Y1770" s="25"/>
    </row>
    <row r="1771" spans="5:25">
      <c r="F1771" s="4"/>
      <c r="H1771" s="25"/>
      <c r="I1771" s="25"/>
      <c r="M1771" s="42"/>
      <c r="N1771" s="9"/>
      <c r="O1771" s="9"/>
      <c r="P1771" s="9"/>
      <c r="Q1771" s="8"/>
      <c r="R1771" s="8"/>
      <c r="S1771" s="42"/>
      <c r="T1771" s="42"/>
      <c r="U1771" s="42"/>
      <c r="V1771" s="42"/>
      <c r="W1771" s="42"/>
      <c r="X1771" s="42"/>
      <c r="Y1771" s="25"/>
    </row>
    <row r="1772" spans="5:25">
      <c r="F1772" s="4"/>
      <c r="H1772" s="25"/>
      <c r="I1772" s="25"/>
      <c r="M1772" s="42"/>
      <c r="N1772" s="9"/>
      <c r="O1772" s="9"/>
      <c r="P1772" s="9"/>
      <c r="Q1772" s="8"/>
      <c r="R1772" s="8"/>
      <c r="S1772" s="42"/>
      <c r="T1772" s="42"/>
      <c r="U1772" s="42"/>
      <c r="V1772" s="42"/>
      <c r="W1772" s="42"/>
      <c r="X1772" s="42"/>
      <c r="Y1772" s="25"/>
    </row>
    <row r="1773" spans="5:25">
      <c r="F1773" s="4"/>
      <c r="H1773" s="25"/>
      <c r="I1773" s="25"/>
      <c r="M1773" s="42"/>
      <c r="N1773" s="9"/>
      <c r="O1773" s="9"/>
      <c r="P1773" s="9"/>
      <c r="Q1773" s="8"/>
      <c r="R1773" s="8"/>
      <c r="S1773" s="42"/>
      <c r="T1773" s="42"/>
      <c r="U1773" s="42"/>
      <c r="V1773" s="42"/>
      <c r="W1773" s="42"/>
      <c r="X1773" s="42"/>
      <c r="Y1773" s="25"/>
    </row>
    <row r="1774" spans="5:25">
      <c r="F1774" s="4"/>
      <c r="H1774" s="25"/>
      <c r="I1774" s="25"/>
      <c r="M1774" s="42"/>
      <c r="N1774" s="9"/>
      <c r="O1774" s="9"/>
      <c r="P1774" s="9"/>
      <c r="Q1774" s="8"/>
      <c r="R1774" s="8"/>
      <c r="S1774" s="42"/>
      <c r="T1774" s="42"/>
      <c r="U1774" s="42"/>
      <c r="V1774" s="42"/>
      <c r="W1774" s="42"/>
      <c r="X1774" s="42"/>
      <c r="Y1774" s="25"/>
    </row>
    <row r="1775" spans="5:25">
      <c r="F1775" s="4"/>
      <c r="H1775" s="25"/>
      <c r="I1775" s="25"/>
      <c r="M1775" s="42"/>
      <c r="N1775" s="9"/>
      <c r="O1775" s="9"/>
      <c r="P1775" s="9"/>
      <c r="Q1775" s="8"/>
      <c r="R1775" s="8"/>
      <c r="S1775" s="42"/>
      <c r="T1775" s="42"/>
      <c r="U1775" s="42"/>
      <c r="V1775" s="42"/>
      <c r="W1775" s="42"/>
      <c r="X1775" s="42"/>
      <c r="Y1775" s="25"/>
    </row>
    <row r="1776" spans="5:25">
      <c r="F1776" s="4"/>
      <c r="H1776" s="25"/>
      <c r="I1776" s="25"/>
      <c r="M1776" s="42"/>
      <c r="N1776" s="9"/>
      <c r="O1776" s="9"/>
      <c r="P1776" s="9"/>
      <c r="Q1776" s="8"/>
      <c r="R1776" s="8"/>
      <c r="S1776" s="42"/>
      <c r="T1776" s="42"/>
      <c r="U1776" s="42"/>
      <c r="V1776" s="42"/>
      <c r="W1776" s="42"/>
      <c r="X1776" s="42"/>
      <c r="Y1776" s="25"/>
    </row>
    <row r="1777" spans="5:25">
      <c r="F1777" s="4"/>
      <c r="H1777" s="25"/>
      <c r="I1777" s="25"/>
      <c r="M1777" s="42"/>
      <c r="N1777" s="9"/>
      <c r="O1777" s="9"/>
      <c r="P1777" s="9"/>
      <c r="Q1777" s="8"/>
      <c r="R1777" s="8"/>
      <c r="S1777" s="42"/>
      <c r="T1777" s="42"/>
      <c r="U1777" s="42"/>
      <c r="V1777" s="42"/>
      <c r="W1777" s="42"/>
      <c r="X1777" s="42"/>
      <c r="Y1777" s="25"/>
    </row>
    <row r="1778" spans="5:25">
      <c r="F1778" s="4"/>
      <c r="H1778" s="25"/>
      <c r="I1778" s="25"/>
      <c r="M1778" s="42"/>
      <c r="N1778" s="9"/>
      <c r="O1778" s="9"/>
      <c r="P1778" s="9"/>
      <c r="Q1778" s="8"/>
      <c r="R1778" s="8"/>
      <c r="S1778" s="42"/>
      <c r="T1778" s="42"/>
      <c r="U1778" s="42"/>
      <c r="V1778" s="42"/>
      <c r="W1778" s="42"/>
      <c r="X1778" s="42"/>
      <c r="Y1778" s="25"/>
    </row>
    <row r="1779" spans="5:25">
      <c r="E1779" s="38"/>
      <c r="F1779" s="4"/>
      <c r="H1779" s="25"/>
      <c r="I1779" s="25"/>
      <c r="M1779" s="42"/>
      <c r="N1779" s="9"/>
      <c r="O1779" s="9"/>
      <c r="P1779" s="9"/>
      <c r="Q1779" s="8"/>
      <c r="R1779" s="8"/>
      <c r="S1779" s="42"/>
      <c r="T1779" s="42"/>
      <c r="U1779" s="42"/>
      <c r="V1779" s="42"/>
      <c r="W1779" s="42"/>
      <c r="X1779" s="42"/>
      <c r="Y1779" s="25"/>
    </row>
    <row r="1780" spans="5:25">
      <c r="F1780" s="4"/>
      <c r="H1780" s="25"/>
      <c r="I1780" s="25"/>
      <c r="M1780" s="42"/>
      <c r="N1780" s="9"/>
      <c r="O1780" s="9"/>
      <c r="P1780" s="9"/>
      <c r="Q1780" s="8"/>
      <c r="R1780" s="8"/>
      <c r="S1780" s="42"/>
      <c r="T1780" s="42"/>
      <c r="U1780" s="42"/>
      <c r="V1780" s="42"/>
      <c r="W1780" s="42"/>
      <c r="X1780" s="42"/>
      <c r="Y1780" s="25"/>
    </row>
    <row r="1781" spans="5:25">
      <c r="F1781" s="4"/>
      <c r="H1781" s="25"/>
      <c r="I1781" s="25"/>
      <c r="M1781" s="42"/>
      <c r="N1781" s="9"/>
      <c r="O1781" s="9"/>
      <c r="P1781" s="9"/>
      <c r="Q1781" s="8"/>
      <c r="R1781" s="8"/>
      <c r="S1781" s="42"/>
      <c r="T1781" s="42"/>
      <c r="U1781" s="42"/>
      <c r="V1781" s="42"/>
      <c r="W1781" s="42"/>
      <c r="X1781" s="42"/>
      <c r="Y1781" s="25"/>
    </row>
    <row r="1782" spans="5:25">
      <c r="F1782" s="4"/>
      <c r="H1782" s="25"/>
      <c r="I1782" s="25"/>
      <c r="M1782" s="42"/>
      <c r="N1782" s="9"/>
      <c r="O1782" s="9"/>
      <c r="P1782" s="9"/>
      <c r="Q1782" s="8"/>
      <c r="R1782" s="8"/>
      <c r="S1782" s="42"/>
      <c r="T1782" s="42"/>
      <c r="U1782" s="42"/>
      <c r="V1782" s="42"/>
      <c r="W1782" s="42"/>
      <c r="X1782" s="42"/>
      <c r="Y1782" s="25"/>
    </row>
    <row r="1783" spans="5:25">
      <c r="F1783" s="4"/>
      <c r="H1783" s="25"/>
      <c r="I1783" s="25"/>
      <c r="M1783" s="42"/>
      <c r="N1783" s="9"/>
      <c r="O1783" s="9"/>
      <c r="P1783" s="9"/>
      <c r="Q1783" s="8"/>
      <c r="R1783" s="8"/>
      <c r="S1783" s="42"/>
      <c r="T1783" s="42"/>
      <c r="U1783" s="42"/>
      <c r="V1783" s="42"/>
      <c r="W1783" s="42"/>
      <c r="X1783" s="42"/>
      <c r="Y1783" s="25"/>
    </row>
    <row r="1784" spans="5:25">
      <c r="F1784" s="4"/>
      <c r="H1784" s="25"/>
      <c r="I1784" s="25"/>
      <c r="M1784" s="42"/>
      <c r="N1784" s="9"/>
      <c r="O1784" s="9"/>
      <c r="P1784" s="9"/>
      <c r="Q1784" s="8"/>
      <c r="R1784" s="8"/>
      <c r="S1784" s="42"/>
      <c r="T1784" s="42"/>
      <c r="U1784" s="42"/>
      <c r="V1784" s="42"/>
      <c r="W1784" s="42"/>
      <c r="X1784" s="42"/>
      <c r="Y1784" s="25"/>
    </row>
    <row r="1785" spans="5:25">
      <c r="F1785" s="4"/>
      <c r="H1785" s="25"/>
      <c r="I1785" s="25"/>
      <c r="M1785" s="42"/>
      <c r="N1785" s="9"/>
      <c r="O1785" s="9"/>
      <c r="P1785" s="9"/>
      <c r="Q1785" s="8"/>
      <c r="R1785" s="8"/>
      <c r="S1785" s="42"/>
      <c r="T1785" s="42"/>
      <c r="U1785" s="42"/>
      <c r="V1785" s="42"/>
      <c r="W1785" s="42"/>
      <c r="X1785" s="42"/>
      <c r="Y1785" s="25"/>
    </row>
    <row r="1786" spans="5:25">
      <c r="F1786" s="4"/>
      <c r="H1786" s="25"/>
      <c r="I1786" s="25"/>
      <c r="M1786" s="42"/>
      <c r="N1786" s="9"/>
      <c r="O1786" s="9"/>
      <c r="P1786" s="9"/>
      <c r="Q1786" s="8"/>
      <c r="R1786" s="8"/>
      <c r="S1786" s="42"/>
      <c r="T1786" s="42"/>
      <c r="U1786" s="42"/>
      <c r="V1786" s="42"/>
      <c r="W1786" s="42"/>
      <c r="X1786" s="42"/>
      <c r="Y1786" s="25"/>
    </row>
    <row r="1787" spans="5:25">
      <c r="F1787" s="4"/>
      <c r="H1787" s="25"/>
      <c r="I1787" s="25"/>
      <c r="M1787" s="42"/>
      <c r="N1787" s="9"/>
      <c r="O1787" s="9"/>
      <c r="P1787" s="9"/>
      <c r="Q1787" s="8"/>
      <c r="R1787" s="8"/>
      <c r="S1787" s="42"/>
      <c r="T1787" s="42"/>
      <c r="U1787" s="42"/>
      <c r="V1787" s="42"/>
      <c r="W1787" s="42"/>
      <c r="X1787" s="42"/>
      <c r="Y1787" s="25"/>
    </row>
    <row r="1788" spans="5:25">
      <c r="F1788" s="4"/>
      <c r="H1788" s="25"/>
      <c r="I1788" s="25"/>
      <c r="M1788" s="42"/>
      <c r="N1788" s="9"/>
      <c r="O1788" s="9"/>
      <c r="P1788" s="9"/>
      <c r="Q1788" s="8"/>
      <c r="R1788" s="8"/>
      <c r="S1788" s="42"/>
      <c r="T1788" s="42"/>
      <c r="U1788" s="42"/>
      <c r="V1788" s="42"/>
      <c r="W1788" s="42"/>
      <c r="X1788" s="42"/>
      <c r="Y1788" s="25"/>
    </row>
    <row r="1789" spans="5:25">
      <c r="F1789" s="4"/>
      <c r="H1789" s="25"/>
      <c r="I1789" s="25"/>
      <c r="M1789" s="42"/>
      <c r="N1789" s="9"/>
      <c r="O1789" s="9"/>
      <c r="P1789" s="9"/>
      <c r="Q1789" s="8"/>
      <c r="R1789" s="8"/>
      <c r="S1789" s="42"/>
      <c r="T1789" s="42"/>
      <c r="U1789" s="42"/>
      <c r="V1789" s="42"/>
      <c r="W1789" s="42"/>
      <c r="X1789" s="42"/>
      <c r="Y1789" s="25"/>
    </row>
    <row r="1790" spans="5:25">
      <c r="F1790" s="4"/>
      <c r="H1790" s="25"/>
      <c r="I1790" s="25"/>
      <c r="M1790" s="42"/>
      <c r="N1790" s="9"/>
      <c r="O1790" s="9"/>
      <c r="P1790" s="9"/>
      <c r="Q1790" s="8"/>
      <c r="R1790" s="8"/>
      <c r="S1790" s="42"/>
      <c r="T1790" s="42"/>
      <c r="U1790" s="42"/>
      <c r="V1790" s="42"/>
      <c r="W1790" s="42"/>
      <c r="X1790" s="42"/>
      <c r="Y1790" s="25"/>
    </row>
    <row r="1791" spans="5:25">
      <c r="F1791" s="4"/>
      <c r="H1791" s="25"/>
      <c r="I1791" s="25"/>
      <c r="M1791" s="42"/>
      <c r="N1791" s="9"/>
      <c r="O1791" s="9"/>
      <c r="P1791" s="9"/>
      <c r="Q1791" s="8"/>
      <c r="R1791" s="8"/>
      <c r="S1791" s="42"/>
      <c r="T1791" s="42"/>
      <c r="U1791" s="42"/>
      <c r="V1791" s="42"/>
      <c r="W1791" s="42"/>
      <c r="X1791" s="42"/>
      <c r="Y1791" s="25"/>
    </row>
    <row r="1792" spans="5:25">
      <c r="F1792" s="4"/>
      <c r="H1792" s="25"/>
      <c r="I1792" s="25"/>
      <c r="M1792" s="42"/>
      <c r="N1792" s="9"/>
      <c r="O1792" s="9"/>
      <c r="P1792" s="9"/>
      <c r="Q1792" s="8"/>
      <c r="R1792" s="8"/>
      <c r="S1792" s="42"/>
      <c r="T1792" s="42"/>
      <c r="U1792" s="42"/>
      <c r="V1792" s="42"/>
      <c r="W1792" s="42"/>
      <c r="X1792" s="42"/>
      <c r="Y1792" s="25"/>
    </row>
    <row r="1793" spans="5:25">
      <c r="F1793" s="4"/>
      <c r="H1793" s="25"/>
      <c r="I1793" s="25"/>
      <c r="M1793" s="42"/>
      <c r="N1793" s="9"/>
      <c r="O1793" s="9"/>
      <c r="P1793" s="9"/>
      <c r="Q1793" s="8"/>
      <c r="R1793" s="8"/>
      <c r="S1793" s="42"/>
      <c r="T1793" s="42"/>
      <c r="U1793" s="42"/>
      <c r="V1793" s="42"/>
      <c r="W1793" s="42"/>
      <c r="X1793" s="42"/>
      <c r="Y1793" s="25"/>
    </row>
    <row r="1794" spans="5:25">
      <c r="F1794" s="4"/>
      <c r="H1794" s="25"/>
      <c r="I1794" s="25"/>
      <c r="M1794" s="42"/>
      <c r="N1794" s="9"/>
      <c r="O1794" s="9"/>
      <c r="P1794" s="9"/>
      <c r="Q1794" s="8"/>
      <c r="R1794" s="8"/>
      <c r="S1794" s="42"/>
      <c r="T1794" s="42"/>
      <c r="U1794" s="42"/>
      <c r="V1794" s="42"/>
      <c r="W1794" s="42"/>
      <c r="X1794" s="42"/>
      <c r="Y1794" s="25"/>
    </row>
    <row r="1795" spans="5:25">
      <c r="F1795" s="4"/>
      <c r="H1795" s="25"/>
      <c r="I1795" s="25"/>
      <c r="M1795" s="42"/>
      <c r="N1795" s="9"/>
      <c r="O1795" s="9"/>
      <c r="P1795" s="9"/>
      <c r="Q1795" s="8"/>
      <c r="R1795" s="8"/>
      <c r="S1795" s="42"/>
      <c r="T1795" s="42"/>
      <c r="U1795" s="42"/>
      <c r="V1795" s="42"/>
      <c r="W1795" s="42"/>
      <c r="X1795" s="42"/>
      <c r="Y1795" s="25"/>
    </row>
    <row r="1796" spans="5:25">
      <c r="F1796" s="4"/>
      <c r="H1796" s="25"/>
      <c r="I1796" s="25"/>
      <c r="M1796" s="42"/>
      <c r="N1796" s="9"/>
      <c r="O1796" s="9"/>
      <c r="P1796" s="9"/>
      <c r="Q1796" s="8"/>
      <c r="R1796" s="8"/>
      <c r="S1796" s="42"/>
      <c r="T1796" s="42"/>
      <c r="U1796" s="42"/>
      <c r="V1796" s="42"/>
      <c r="W1796" s="42"/>
      <c r="X1796" s="42"/>
      <c r="Y1796" s="25"/>
    </row>
    <row r="1797" spans="5:25">
      <c r="F1797" s="4"/>
      <c r="H1797" s="25"/>
      <c r="I1797" s="25"/>
      <c r="M1797" s="42"/>
      <c r="N1797" s="9"/>
      <c r="O1797" s="9"/>
      <c r="P1797" s="9"/>
      <c r="Q1797" s="8"/>
      <c r="R1797" s="8"/>
      <c r="S1797" s="42"/>
      <c r="T1797" s="42"/>
      <c r="U1797" s="42"/>
      <c r="V1797" s="42"/>
      <c r="W1797" s="42"/>
      <c r="X1797" s="42"/>
      <c r="Y1797" s="25"/>
    </row>
    <row r="1798" spans="5:25">
      <c r="F1798" s="4"/>
      <c r="H1798" s="25"/>
      <c r="I1798" s="25"/>
      <c r="M1798" s="42"/>
      <c r="N1798" s="9"/>
      <c r="O1798" s="9"/>
      <c r="P1798" s="9"/>
      <c r="Q1798" s="8"/>
      <c r="R1798" s="8"/>
      <c r="S1798" s="42"/>
      <c r="T1798" s="42"/>
      <c r="U1798" s="42"/>
      <c r="V1798" s="42"/>
      <c r="W1798" s="42"/>
      <c r="X1798" s="42"/>
      <c r="Y1798" s="25"/>
    </row>
    <row r="1799" spans="5:25">
      <c r="E1799" s="38"/>
      <c r="F1799" s="4"/>
      <c r="H1799" s="25"/>
      <c r="I1799" s="25"/>
      <c r="M1799" s="42"/>
      <c r="N1799" s="9"/>
      <c r="O1799" s="9"/>
      <c r="P1799" s="9"/>
      <c r="Q1799" s="8"/>
      <c r="R1799" s="8"/>
      <c r="S1799" s="42"/>
      <c r="T1799" s="42"/>
      <c r="U1799" s="42"/>
      <c r="V1799" s="42"/>
      <c r="W1799" s="42"/>
      <c r="X1799" s="42"/>
      <c r="Y1799" s="25"/>
    </row>
    <row r="1800" spans="5:25">
      <c r="F1800" s="4"/>
      <c r="H1800" s="25"/>
      <c r="I1800" s="25"/>
      <c r="M1800" s="42"/>
      <c r="N1800" s="9"/>
      <c r="O1800" s="9"/>
      <c r="P1800" s="9"/>
      <c r="Q1800" s="8"/>
      <c r="R1800" s="8"/>
      <c r="S1800" s="42"/>
      <c r="T1800" s="42"/>
      <c r="U1800" s="42"/>
      <c r="V1800" s="42"/>
      <c r="W1800" s="42"/>
      <c r="X1800" s="42"/>
      <c r="Y1800" s="25"/>
    </row>
    <row r="1801" spans="5:25">
      <c r="F1801" s="4"/>
      <c r="H1801" s="25"/>
      <c r="I1801" s="25"/>
      <c r="M1801" s="42"/>
      <c r="N1801" s="9"/>
      <c r="O1801" s="9"/>
      <c r="P1801" s="9"/>
      <c r="Q1801" s="8"/>
      <c r="R1801" s="8"/>
      <c r="S1801" s="42"/>
      <c r="T1801" s="42"/>
      <c r="U1801" s="42"/>
      <c r="V1801" s="42"/>
      <c r="W1801" s="42"/>
      <c r="X1801" s="42"/>
      <c r="Y1801" s="25"/>
    </row>
    <row r="1802" spans="5:25">
      <c r="F1802" s="4"/>
      <c r="H1802" s="25"/>
      <c r="I1802" s="25"/>
      <c r="M1802" s="42"/>
      <c r="N1802" s="9"/>
      <c r="O1802" s="9"/>
      <c r="P1802" s="9"/>
      <c r="Q1802" s="8"/>
      <c r="R1802" s="8"/>
      <c r="S1802" s="42"/>
      <c r="T1802" s="42"/>
      <c r="U1802" s="42"/>
      <c r="V1802" s="42"/>
      <c r="W1802" s="42"/>
      <c r="X1802" s="42"/>
      <c r="Y1802" s="25"/>
    </row>
    <row r="1803" spans="5:25">
      <c r="F1803" s="4"/>
      <c r="H1803" s="25"/>
      <c r="I1803" s="25"/>
      <c r="M1803" s="42"/>
      <c r="N1803" s="9"/>
      <c r="O1803" s="9"/>
      <c r="P1803" s="9"/>
      <c r="Q1803" s="8"/>
      <c r="R1803" s="8"/>
      <c r="S1803" s="42"/>
      <c r="T1803" s="42"/>
      <c r="U1803" s="42"/>
      <c r="V1803" s="42"/>
      <c r="W1803" s="42"/>
      <c r="X1803" s="42"/>
      <c r="Y1803" s="25"/>
    </row>
    <row r="1804" spans="5:25">
      <c r="E1804" s="38"/>
      <c r="F1804" s="4"/>
      <c r="H1804" s="25"/>
      <c r="I1804" s="25"/>
      <c r="M1804" s="42"/>
      <c r="N1804" s="9"/>
      <c r="O1804" s="9"/>
      <c r="P1804" s="9"/>
      <c r="Q1804" s="8"/>
      <c r="R1804" s="8"/>
      <c r="S1804" s="42"/>
      <c r="T1804" s="42"/>
      <c r="U1804" s="42"/>
      <c r="V1804" s="42"/>
      <c r="W1804" s="42"/>
      <c r="X1804" s="42"/>
      <c r="Y1804" s="25"/>
    </row>
    <row r="1805" spans="5:25">
      <c r="F1805" s="4"/>
      <c r="H1805" s="25"/>
      <c r="I1805" s="25"/>
      <c r="M1805" s="42"/>
      <c r="N1805" s="9"/>
      <c r="O1805" s="9"/>
      <c r="P1805" s="9"/>
      <c r="Q1805" s="8"/>
      <c r="R1805" s="8"/>
      <c r="S1805" s="42"/>
      <c r="T1805" s="42"/>
      <c r="U1805" s="42"/>
      <c r="V1805" s="42"/>
      <c r="W1805" s="42"/>
      <c r="X1805" s="42"/>
      <c r="Y1805" s="25"/>
    </row>
    <row r="1806" spans="5:25">
      <c r="F1806" s="4"/>
      <c r="H1806" s="25"/>
      <c r="I1806" s="25"/>
      <c r="M1806" s="42"/>
      <c r="N1806" s="9"/>
      <c r="O1806" s="9"/>
      <c r="P1806" s="9"/>
      <c r="Q1806" s="8"/>
      <c r="R1806" s="8"/>
      <c r="S1806" s="42"/>
      <c r="T1806" s="42"/>
      <c r="U1806" s="42"/>
      <c r="V1806" s="42"/>
      <c r="W1806" s="42"/>
      <c r="X1806" s="42"/>
      <c r="Y1806" s="25"/>
    </row>
    <row r="1807" spans="5:25">
      <c r="F1807" s="4"/>
      <c r="H1807" s="25"/>
      <c r="I1807" s="25"/>
      <c r="M1807" s="42"/>
      <c r="N1807" s="9"/>
      <c r="O1807" s="9"/>
      <c r="P1807" s="9"/>
      <c r="Q1807" s="8"/>
      <c r="R1807" s="8"/>
      <c r="S1807" s="42"/>
      <c r="T1807" s="42"/>
      <c r="U1807" s="42"/>
      <c r="V1807" s="42"/>
      <c r="W1807" s="42"/>
      <c r="X1807" s="42"/>
      <c r="Y1807" s="25"/>
    </row>
    <row r="1808" spans="5:25">
      <c r="E1808" s="38"/>
      <c r="F1808" s="4"/>
      <c r="H1808" s="25"/>
      <c r="I1808" s="25"/>
      <c r="M1808" s="42"/>
      <c r="N1808" s="9"/>
      <c r="O1808" s="9"/>
      <c r="P1808" s="9"/>
      <c r="Q1808" s="8"/>
      <c r="R1808" s="8"/>
      <c r="S1808" s="42"/>
      <c r="T1808" s="42"/>
      <c r="U1808" s="42"/>
      <c r="V1808" s="42"/>
      <c r="W1808" s="42"/>
      <c r="X1808" s="42"/>
      <c r="Y1808" s="25"/>
    </row>
    <row r="1809" spans="5:25">
      <c r="E1809" s="38"/>
      <c r="F1809" s="4"/>
      <c r="H1809" s="25"/>
      <c r="I1809" s="25"/>
      <c r="M1809" s="42"/>
      <c r="N1809" s="9"/>
      <c r="O1809" s="9"/>
      <c r="P1809" s="9"/>
      <c r="Q1809" s="8"/>
      <c r="R1809" s="8"/>
      <c r="S1809" s="42"/>
      <c r="T1809" s="42"/>
      <c r="U1809" s="42"/>
      <c r="V1809" s="42"/>
      <c r="W1809" s="42"/>
      <c r="X1809" s="42"/>
      <c r="Y1809" s="25"/>
    </row>
    <row r="1810" spans="5:25">
      <c r="F1810" s="4"/>
      <c r="H1810" s="25"/>
      <c r="I1810" s="25"/>
      <c r="M1810" s="42"/>
      <c r="N1810" s="9"/>
      <c r="O1810" s="9"/>
      <c r="P1810" s="9"/>
      <c r="Q1810" s="8"/>
      <c r="R1810" s="8"/>
      <c r="S1810" s="42"/>
      <c r="T1810" s="42"/>
      <c r="U1810" s="42"/>
      <c r="V1810" s="42"/>
      <c r="W1810" s="42"/>
      <c r="X1810" s="42"/>
      <c r="Y1810" s="25"/>
    </row>
    <row r="1811" spans="5:25">
      <c r="F1811" s="4"/>
      <c r="H1811" s="25"/>
      <c r="I1811" s="25"/>
      <c r="M1811" s="42"/>
      <c r="N1811" s="9"/>
      <c r="O1811" s="9"/>
      <c r="P1811" s="9"/>
      <c r="Q1811" s="8"/>
      <c r="R1811" s="8"/>
      <c r="S1811" s="42"/>
      <c r="T1811" s="42"/>
      <c r="U1811" s="42"/>
      <c r="V1811" s="42"/>
      <c r="W1811" s="42"/>
      <c r="X1811" s="42"/>
      <c r="Y1811" s="25"/>
    </row>
    <row r="1812" spans="5:25">
      <c r="F1812" s="4"/>
      <c r="H1812" s="25"/>
      <c r="I1812" s="25"/>
      <c r="M1812" s="42"/>
      <c r="N1812" s="9"/>
      <c r="O1812" s="9"/>
      <c r="P1812" s="9"/>
      <c r="Q1812" s="8"/>
      <c r="R1812" s="8"/>
      <c r="S1812" s="42"/>
      <c r="T1812" s="42"/>
      <c r="U1812" s="42"/>
      <c r="V1812" s="42"/>
      <c r="W1812" s="42"/>
      <c r="X1812" s="42"/>
      <c r="Y1812" s="25"/>
    </row>
    <row r="1813" spans="5:25">
      <c r="F1813" s="4"/>
      <c r="H1813" s="25"/>
      <c r="I1813" s="25"/>
      <c r="M1813" s="42"/>
      <c r="N1813" s="9"/>
      <c r="O1813" s="9"/>
      <c r="P1813" s="9"/>
      <c r="Q1813" s="8"/>
      <c r="R1813" s="8"/>
      <c r="S1813" s="42"/>
      <c r="T1813" s="42"/>
      <c r="U1813" s="42"/>
      <c r="V1813" s="42"/>
      <c r="W1813" s="42"/>
      <c r="X1813" s="42"/>
      <c r="Y1813" s="25"/>
    </row>
    <row r="1814" spans="5:25">
      <c r="F1814" s="4"/>
      <c r="H1814" s="25"/>
      <c r="I1814" s="25"/>
      <c r="M1814" s="42"/>
      <c r="N1814" s="9"/>
      <c r="O1814" s="9"/>
      <c r="P1814" s="9"/>
      <c r="Q1814" s="8"/>
      <c r="R1814" s="8"/>
      <c r="S1814" s="42"/>
      <c r="T1814" s="42"/>
      <c r="U1814" s="42"/>
      <c r="V1814" s="42"/>
      <c r="W1814" s="42"/>
      <c r="X1814" s="42"/>
      <c r="Y1814" s="25"/>
    </row>
    <row r="1815" spans="5:25">
      <c r="F1815" s="4"/>
      <c r="H1815" s="25"/>
      <c r="I1815" s="25"/>
      <c r="M1815" s="42"/>
      <c r="N1815" s="9"/>
      <c r="O1815" s="9"/>
      <c r="P1815" s="9"/>
      <c r="Q1815" s="8"/>
      <c r="R1815" s="8"/>
      <c r="S1815" s="42"/>
      <c r="T1815" s="42"/>
      <c r="U1815" s="42"/>
      <c r="V1815" s="42"/>
      <c r="W1815" s="42"/>
      <c r="X1815" s="42"/>
      <c r="Y1815" s="25"/>
    </row>
    <row r="1816" spans="5:25">
      <c r="F1816" s="4"/>
      <c r="H1816" s="25"/>
      <c r="I1816" s="25"/>
      <c r="M1816" s="42"/>
      <c r="N1816" s="9"/>
      <c r="O1816" s="9"/>
      <c r="P1816" s="9"/>
      <c r="Q1816" s="8"/>
      <c r="R1816" s="8"/>
      <c r="S1816" s="42"/>
      <c r="T1816" s="42"/>
      <c r="U1816" s="42"/>
      <c r="V1816" s="42"/>
      <c r="W1816" s="42"/>
      <c r="X1816" s="42"/>
      <c r="Y1816" s="25"/>
    </row>
    <row r="1817" spans="5:25">
      <c r="F1817" s="4"/>
      <c r="H1817" s="25"/>
      <c r="I1817" s="25"/>
      <c r="M1817" s="42"/>
      <c r="N1817" s="9"/>
      <c r="O1817" s="9"/>
      <c r="P1817" s="9"/>
      <c r="Q1817" s="8"/>
      <c r="R1817" s="8"/>
      <c r="S1817" s="42"/>
      <c r="T1817" s="42"/>
      <c r="U1817" s="42"/>
      <c r="V1817" s="42"/>
      <c r="W1817" s="42"/>
      <c r="X1817" s="42"/>
      <c r="Y1817" s="25"/>
    </row>
    <row r="1818" spans="5:25">
      <c r="F1818" s="4"/>
      <c r="H1818" s="25"/>
      <c r="I1818" s="25"/>
      <c r="M1818" s="42"/>
      <c r="N1818" s="9"/>
      <c r="O1818" s="9"/>
      <c r="P1818" s="9"/>
      <c r="Q1818" s="8"/>
      <c r="R1818" s="8"/>
      <c r="S1818" s="42"/>
      <c r="T1818" s="42"/>
      <c r="U1818" s="42"/>
      <c r="V1818" s="42"/>
      <c r="W1818" s="42"/>
      <c r="X1818" s="42"/>
      <c r="Y1818" s="25"/>
    </row>
    <row r="1819" spans="5:25">
      <c r="F1819" s="4"/>
      <c r="H1819" s="25"/>
      <c r="I1819" s="25"/>
      <c r="M1819" s="42"/>
      <c r="N1819" s="9"/>
      <c r="O1819" s="9"/>
      <c r="P1819" s="9"/>
      <c r="Q1819" s="8"/>
      <c r="R1819" s="8"/>
      <c r="S1819" s="42"/>
      <c r="T1819" s="42"/>
      <c r="U1819" s="42"/>
      <c r="V1819" s="42"/>
      <c r="W1819" s="42"/>
      <c r="X1819" s="42"/>
      <c r="Y1819" s="25"/>
    </row>
    <row r="1820" spans="5:25">
      <c r="F1820" s="4"/>
      <c r="H1820" s="25"/>
      <c r="I1820" s="25"/>
      <c r="M1820" s="42"/>
      <c r="N1820" s="9"/>
      <c r="O1820" s="9"/>
      <c r="P1820" s="9"/>
      <c r="Q1820" s="8"/>
      <c r="R1820" s="8"/>
      <c r="S1820" s="42"/>
      <c r="T1820" s="42"/>
      <c r="U1820" s="42"/>
      <c r="V1820" s="42"/>
      <c r="W1820" s="42"/>
      <c r="X1820" s="42"/>
      <c r="Y1820" s="25"/>
    </row>
    <row r="1821" spans="5:25">
      <c r="F1821" s="4"/>
      <c r="H1821" s="25"/>
      <c r="I1821" s="25"/>
      <c r="M1821" s="42"/>
      <c r="N1821" s="9"/>
      <c r="O1821" s="9"/>
      <c r="P1821" s="9"/>
      <c r="Q1821" s="8"/>
      <c r="R1821" s="8"/>
      <c r="S1821" s="42"/>
      <c r="T1821" s="42"/>
      <c r="U1821" s="42"/>
      <c r="V1821" s="42"/>
      <c r="W1821" s="42"/>
      <c r="X1821" s="42"/>
      <c r="Y1821" s="25"/>
    </row>
    <row r="1822" spans="5:25">
      <c r="F1822" s="4"/>
      <c r="H1822" s="25"/>
      <c r="I1822" s="25"/>
      <c r="M1822" s="42"/>
      <c r="N1822" s="9"/>
      <c r="O1822" s="9"/>
      <c r="P1822" s="9"/>
      <c r="Q1822" s="8"/>
      <c r="R1822" s="8"/>
      <c r="S1822" s="42"/>
      <c r="T1822" s="42"/>
      <c r="U1822" s="42"/>
      <c r="V1822" s="42"/>
      <c r="W1822" s="42"/>
      <c r="X1822" s="42"/>
      <c r="Y1822" s="25"/>
    </row>
    <row r="1823" spans="5:25">
      <c r="F1823" s="4"/>
      <c r="H1823" s="25"/>
      <c r="I1823" s="25"/>
      <c r="M1823" s="42"/>
      <c r="N1823" s="9"/>
      <c r="O1823" s="9"/>
      <c r="P1823" s="9"/>
      <c r="Q1823" s="8"/>
      <c r="R1823" s="8"/>
      <c r="S1823" s="42"/>
      <c r="T1823" s="42"/>
      <c r="U1823" s="42"/>
      <c r="V1823" s="42"/>
      <c r="W1823" s="42"/>
      <c r="X1823" s="42"/>
      <c r="Y1823" s="25"/>
    </row>
    <row r="1824" spans="5:25">
      <c r="E1824" s="38"/>
      <c r="F1824" s="4"/>
      <c r="H1824" s="25"/>
      <c r="I1824" s="25"/>
      <c r="M1824" s="42"/>
      <c r="N1824" s="9"/>
      <c r="O1824" s="9"/>
      <c r="P1824" s="9"/>
      <c r="Q1824" s="8"/>
      <c r="R1824" s="8"/>
      <c r="S1824" s="42"/>
      <c r="T1824" s="42"/>
      <c r="U1824" s="42"/>
      <c r="V1824" s="42"/>
      <c r="W1824" s="42"/>
      <c r="X1824" s="42"/>
      <c r="Y1824" s="25"/>
    </row>
    <row r="1825" spans="6:25">
      <c r="F1825" s="4"/>
      <c r="H1825" s="25"/>
      <c r="I1825" s="25"/>
      <c r="M1825" s="42"/>
      <c r="N1825" s="9"/>
      <c r="O1825" s="9"/>
      <c r="P1825" s="9"/>
      <c r="Q1825" s="8"/>
      <c r="R1825" s="8"/>
      <c r="S1825" s="42"/>
      <c r="T1825" s="42"/>
      <c r="U1825" s="42"/>
      <c r="V1825" s="42"/>
      <c r="W1825" s="42"/>
      <c r="X1825" s="42"/>
      <c r="Y1825" s="25"/>
    </row>
    <row r="1826" spans="6:25">
      <c r="F1826" s="4"/>
      <c r="H1826" s="25"/>
      <c r="I1826" s="25"/>
      <c r="M1826" s="42"/>
      <c r="N1826" s="9"/>
      <c r="O1826" s="9"/>
      <c r="P1826" s="9"/>
      <c r="Q1826" s="8"/>
      <c r="R1826" s="8"/>
      <c r="S1826" s="42"/>
      <c r="T1826" s="42"/>
      <c r="U1826" s="42"/>
      <c r="V1826" s="42"/>
      <c r="W1826" s="42"/>
      <c r="X1826" s="42"/>
      <c r="Y1826" s="25"/>
    </row>
    <row r="1827" spans="6:25">
      <c r="F1827" s="4"/>
      <c r="H1827" s="25"/>
      <c r="I1827" s="25"/>
      <c r="M1827" s="42"/>
      <c r="N1827" s="9"/>
      <c r="O1827" s="9"/>
      <c r="P1827" s="9"/>
      <c r="Q1827" s="8"/>
      <c r="R1827" s="8"/>
      <c r="S1827" s="42"/>
      <c r="T1827" s="42"/>
      <c r="U1827" s="42"/>
      <c r="V1827" s="42"/>
      <c r="W1827" s="42"/>
      <c r="X1827" s="42"/>
      <c r="Y1827" s="25"/>
    </row>
    <row r="1828" spans="6:25">
      <c r="F1828" s="4"/>
      <c r="H1828" s="25"/>
      <c r="I1828" s="25"/>
      <c r="M1828" s="42"/>
      <c r="N1828" s="9"/>
      <c r="O1828" s="9"/>
      <c r="P1828" s="9"/>
      <c r="Q1828" s="8"/>
      <c r="R1828" s="8"/>
      <c r="S1828" s="42"/>
      <c r="T1828" s="42"/>
      <c r="U1828" s="42"/>
      <c r="V1828" s="42"/>
      <c r="W1828" s="42"/>
      <c r="X1828" s="42"/>
      <c r="Y1828" s="25"/>
    </row>
    <row r="1829" spans="6:25">
      <c r="F1829" s="4"/>
      <c r="H1829" s="25"/>
      <c r="I1829" s="25"/>
      <c r="M1829" s="42"/>
      <c r="N1829" s="9"/>
      <c r="O1829" s="9"/>
      <c r="P1829" s="9"/>
      <c r="Q1829" s="8"/>
      <c r="R1829" s="8"/>
      <c r="S1829" s="42"/>
      <c r="T1829" s="42"/>
      <c r="U1829" s="42"/>
      <c r="V1829" s="42"/>
      <c r="W1829" s="42"/>
      <c r="X1829" s="42"/>
      <c r="Y1829" s="25"/>
    </row>
    <row r="1830" spans="6:25">
      <c r="F1830" s="4"/>
      <c r="H1830" s="25"/>
      <c r="I1830" s="25"/>
      <c r="M1830" s="42"/>
      <c r="N1830" s="9"/>
      <c r="O1830" s="9"/>
      <c r="P1830" s="9"/>
      <c r="Q1830" s="8"/>
      <c r="R1830" s="8"/>
      <c r="S1830" s="42"/>
      <c r="T1830" s="42"/>
      <c r="U1830" s="42"/>
      <c r="V1830" s="42"/>
      <c r="W1830" s="42"/>
      <c r="X1830" s="42"/>
      <c r="Y1830" s="25"/>
    </row>
    <row r="1831" spans="6:25">
      <c r="F1831" s="4"/>
      <c r="H1831" s="25"/>
      <c r="I1831" s="25"/>
      <c r="M1831" s="42"/>
      <c r="N1831" s="9"/>
      <c r="O1831" s="9"/>
      <c r="P1831" s="9"/>
      <c r="Q1831" s="8"/>
      <c r="R1831" s="8"/>
      <c r="S1831" s="42"/>
      <c r="T1831" s="42"/>
      <c r="U1831" s="42"/>
      <c r="V1831" s="42"/>
      <c r="W1831" s="42"/>
      <c r="X1831" s="42"/>
      <c r="Y1831" s="25"/>
    </row>
    <row r="1832" spans="6:25">
      <c r="F1832" s="4"/>
      <c r="H1832" s="25"/>
      <c r="I1832" s="25"/>
      <c r="M1832" s="42"/>
      <c r="N1832" s="9"/>
      <c r="O1832" s="9"/>
      <c r="P1832" s="9"/>
      <c r="Q1832" s="8"/>
      <c r="R1832" s="8"/>
      <c r="S1832" s="42"/>
      <c r="T1832" s="42"/>
      <c r="U1832" s="42"/>
      <c r="V1832" s="42"/>
      <c r="W1832" s="42"/>
      <c r="X1832" s="42"/>
      <c r="Y1832" s="25"/>
    </row>
    <row r="1833" spans="6:25">
      <c r="F1833" s="4"/>
      <c r="H1833" s="25"/>
      <c r="I1833" s="25"/>
      <c r="M1833" s="42"/>
      <c r="N1833" s="9"/>
      <c r="O1833" s="9"/>
      <c r="P1833" s="9"/>
      <c r="Q1833" s="8"/>
      <c r="R1833" s="8"/>
      <c r="S1833" s="42"/>
      <c r="T1833" s="42"/>
      <c r="U1833" s="42"/>
      <c r="V1833" s="42"/>
      <c r="W1833" s="42"/>
      <c r="X1833" s="42"/>
      <c r="Y1833" s="25"/>
    </row>
    <row r="1834" spans="6:25">
      <c r="F1834" s="4"/>
      <c r="H1834" s="25"/>
      <c r="I1834" s="25"/>
      <c r="M1834" s="42"/>
      <c r="N1834" s="9"/>
      <c r="O1834" s="9"/>
      <c r="P1834" s="9"/>
      <c r="Q1834" s="8"/>
      <c r="R1834" s="8"/>
      <c r="S1834" s="42"/>
      <c r="T1834" s="42"/>
      <c r="U1834" s="42"/>
      <c r="V1834" s="42"/>
      <c r="W1834" s="42"/>
      <c r="X1834" s="42"/>
      <c r="Y1834" s="25"/>
    </row>
    <row r="1835" spans="6:25">
      <c r="F1835" s="4"/>
      <c r="H1835" s="25"/>
      <c r="I1835" s="25"/>
      <c r="M1835" s="42"/>
      <c r="N1835" s="9"/>
      <c r="O1835" s="9"/>
      <c r="P1835" s="9"/>
      <c r="Q1835" s="8"/>
      <c r="R1835" s="8"/>
      <c r="S1835" s="42"/>
      <c r="T1835" s="42"/>
      <c r="U1835" s="42"/>
      <c r="V1835" s="42"/>
      <c r="W1835" s="42"/>
      <c r="X1835" s="42"/>
      <c r="Y1835" s="25"/>
    </row>
    <row r="1836" spans="6:25">
      <c r="F1836" s="4"/>
      <c r="H1836" s="25"/>
      <c r="I1836" s="25"/>
      <c r="M1836" s="42"/>
      <c r="N1836" s="9"/>
      <c r="O1836" s="9"/>
      <c r="P1836" s="9"/>
      <c r="Q1836" s="8"/>
      <c r="R1836" s="8"/>
      <c r="S1836" s="42"/>
      <c r="T1836" s="42"/>
      <c r="U1836" s="42"/>
      <c r="V1836" s="42"/>
      <c r="W1836" s="42"/>
      <c r="X1836" s="42"/>
      <c r="Y1836" s="25"/>
    </row>
    <row r="1837" spans="6:25">
      <c r="F1837" s="4"/>
      <c r="H1837" s="25"/>
      <c r="I1837" s="25"/>
      <c r="M1837" s="42"/>
      <c r="N1837" s="9"/>
      <c r="O1837" s="9"/>
      <c r="P1837" s="9"/>
      <c r="Q1837" s="8"/>
      <c r="R1837" s="8"/>
      <c r="S1837" s="42"/>
      <c r="T1837" s="42"/>
      <c r="U1837" s="42"/>
      <c r="V1837" s="42"/>
      <c r="W1837" s="42"/>
      <c r="X1837" s="42"/>
      <c r="Y1837" s="25"/>
    </row>
    <row r="1838" spans="6:25">
      <c r="F1838" s="4"/>
      <c r="H1838" s="25"/>
      <c r="I1838" s="25"/>
      <c r="M1838" s="42"/>
      <c r="N1838" s="9"/>
      <c r="O1838" s="9"/>
      <c r="P1838" s="9"/>
      <c r="Q1838" s="8"/>
      <c r="R1838" s="8"/>
      <c r="S1838" s="42"/>
      <c r="T1838" s="42"/>
      <c r="U1838" s="42"/>
      <c r="V1838" s="42"/>
      <c r="W1838" s="42"/>
      <c r="X1838" s="42"/>
      <c r="Y1838" s="25"/>
    </row>
    <row r="1839" spans="6:25">
      <c r="F1839" s="4"/>
      <c r="H1839" s="25"/>
      <c r="I1839" s="25"/>
      <c r="M1839" s="42"/>
      <c r="N1839" s="9"/>
      <c r="O1839" s="9"/>
      <c r="P1839" s="9"/>
      <c r="Q1839" s="8"/>
      <c r="R1839" s="8"/>
      <c r="S1839" s="42"/>
      <c r="T1839" s="42"/>
      <c r="U1839" s="42"/>
      <c r="V1839" s="42"/>
      <c r="W1839" s="42"/>
      <c r="X1839" s="42"/>
      <c r="Y1839" s="25"/>
    </row>
    <row r="1840" spans="6:25">
      <c r="F1840" s="4"/>
      <c r="H1840" s="25"/>
      <c r="I1840" s="25"/>
      <c r="M1840" s="42"/>
      <c r="N1840" s="9"/>
      <c r="O1840" s="9"/>
      <c r="P1840" s="9"/>
      <c r="Q1840" s="8"/>
      <c r="R1840" s="8"/>
      <c r="S1840" s="42"/>
      <c r="T1840" s="42"/>
      <c r="U1840" s="42"/>
      <c r="V1840" s="42"/>
      <c r="W1840" s="42"/>
      <c r="X1840" s="42"/>
      <c r="Y1840" s="25"/>
    </row>
    <row r="1841" spans="5:25">
      <c r="F1841" s="4"/>
      <c r="H1841" s="25"/>
      <c r="I1841" s="25"/>
      <c r="M1841" s="42"/>
      <c r="N1841" s="9"/>
      <c r="O1841" s="9"/>
      <c r="P1841" s="9"/>
      <c r="Q1841" s="8"/>
      <c r="R1841" s="8"/>
      <c r="S1841" s="42"/>
      <c r="T1841" s="42"/>
      <c r="U1841" s="42"/>
      <c r="V1841" s="42"/>
      <c r="W1841" s="42"/>
      <c r="X1841" s="42"/>
      <c r="Y1841" s="25"/>
    </row>
    <row r="1842" spans="5:25">
      <c r="F1842" s="4"/>
      <c r="H1842" s="25"/>
      <c r="I1842" s="25"/>
      <c r="M1842" s="42"/>
      <c r="N1842" s="9"/>
      <c r="O1842" s="9"/>
      <c r="P1842" s="9"/>
      <c r="Q1842" s="8"/>
      <c r="R1842" s="8"/>
      <c r="S1842" s="42"/>
      <c r="T1842" s="42"/>
      <c r="U1842" s="42"/>
      <c r="V1842" s="42"/>
      <c r="W1842" s="42"/>
      <c r="X1842" s="42"/>
      <c r="Y1842" s="25"/>
    </row>
    <row r="1843" spans="5:25">
      <c r="F1843" s="4"/>
      <c r="H1843" s="25"/>
      <c r="I1843" s="25"/>
      <c r="M1843" s="42"/>
      <c r="N1843" s="9"/>
      <c r="O1843" s="9"/>
      <c r="P1843" s="9"/>
      <c r="Q1843" s="8"/>
      <c r="R1843" s="8"/>
      <c r="S1843" s="42"/>
      <c r="T1843" s="42"/>
      <c r="U1843" s="42"/>
      <c r="V1843" s="42"/>
      <c r="W1843" s="42"/>
      <c r="X1843" s="42"/>
      <c r="Y1843" s="25"/>
    </row>
    <row r="1844" spans="5:25">
      <c r="F1844" s="4"/>
      <c r="H1844" s="25"/>
      <c r="I1844" s="25"/>
      <c r="M1844" s="42"/>
      <c r="N1844" s="9"/>
      <c r="O1844" s="9"/>
      <c r="P1844" s="9"/>
      <c r="Q1844" s="8"/>
      <c r="R1844" s="8"/>
      <c r="S1844" s="42"/>
      <c r="T1844" s="42"/>
      <c r="U1844" s="42"/>
      <c r="V1844" s="42"/>
      <c r="W1844" s="42"/>
      <c r="X1844" s="42"/>
      <c r="Y1844" s="25"/>
    </row>
    <row r="1845" spans="5:25">
      <c r="E1845" s="38"/>
      <c r="F1845" s="4"/>
      <c r="H1845" s="25"/>
      <c r="I1845" s="25"/>
      <c r="M1845" s="42"/>
      <c r="N1845" s="9"/>
      <c r="O1845" s="9"/>
      <c r="P1845" s="9"/>
      <c r="Q1845" s="8"/>
      <c r="R1845" s="8"/>
      <c r="S1845" s="42"/>
      <c r="T1845" s="42"/>
      <c r="U1845" s="42"/>
      <c r="V1845" s="42"/>
      <c r="W1845" s="42"/>
      <c r="X1845" s="42"/>
      <c r="Y1845" s="25"/>
    </row>
    <row r="1846" spans="5:25">
      <c r="F1846" s="4"/>
      <c r="H1846" s="25"/>
      <c r="I1846" s="25"/>
      <c r="M1846" s="42"/>
      <c r="N1846" s="9"/>
      <c r="O1846" s="9"/>
      <c r="P1846" s="9"/>
      <c r="Q1846" s="8"/>
      <c r="R1846" s="8"/>
      <c r="S1846" s="42"/>
      <c r="T1846" s="42"/>
      <c r="U1846" s="42"/>
      <c r="V1846" s="42"/>
      <c r="W1846" s="42"/>
      <c r="X1846" s="42"/>
      <c r="Y1846" s="25"/>
    </row>
    <row r="1847" spans="5:25">
      <c r="F1847" s="4"/>
      <c r="H1847" s="25"/>
      <c r="I1847" s="25"/>
      <c r="M1847" s="42"/>
      <c r="N1847" s="9"/>
      <c r="O1847" s="9"/>
      <c r="P1847" s="9"/>
      <c r="Q1847" s="8"/>
      <c r="R1847" s="8"/>
      <c r="S1847" s="42"/>
      <c r="T1847" s="42"/>
      <c r="U1847" s="42"/>
      <c r="V1847" s="42"/>
      <c r="W1847" s="42"/>
      <c r="X1847" s="42"/>
      <c r="Y1847" s="25"/>
    </row>
    <row r="1848" spans="5:25">
      <c r="F1848" s="4"/>
      <c r="H1848" s="25"/>
      <c r="I1848" s="25"/>
      <c r="M1848" s="42"/>
      <c r="N1848" s="9"/>
      <c r="O1848" s="9"/>
      <c r="P1848" s="9"/>
      <c r="Q1848" s="8"/>
      <c r="R1848" s="8"/>
      <c r="S1848" s="42"/>
      <c r="T1848" s="42"/>
      <c r="U1848" s="42"/>
      <c r="V1848" s="42"/>
      <c r="W1848" s="42"/>
      <c r="X1848" s="42"/>
      <c r="Y1848" s="25"/>
    </row>
    <row r="1849" spans="5:25">
      <c r="F1849" s="4"/>
      <c r="H1849" s="25"/>
      <c r="I1849" s="25"/>
      <c r="M1849" s="42"/>
      <c r="N1849" s="9"/>
      <c r="O1849" s="9"/>
      <c r="P1849" s="9"/>
      <c r="Q1849" s="8"/>
      <c r="R1849" s="8"/>
      <c r="S1849" s="42"/>
      <c r="T1849" s="42"/>
      <c r="U1849" s="42"/>
      <c r="V1849" s="42"/>
      <c r="W1849" s="42"/>
      <c r="X1849" s="42"/>
      <c r="Y1849" s="25"/>
    </row>
    <row r="1850" spans="5:25">
      <c r="F1850" s="4"/>
      <c r="H1850" s="25"/>
      <c r="I1850" s="25"/>
      <c r="M1850" s="42"/>
      <c r="N1850" s="9"/>
      <c r="O1850" s="9"/>
      <c r="P1850" s="9"/>
      <c r="Q1850" s="8"/>
      <c r="R1850" s="8"/>
      <c r="S1850" s="42"/>
      <c r="T1850" s="42"/>
      <c r="U1850" s="42"/>
      <c r="V1850" s="42"/>
      <c r="W1850" s="42"/>
      <c r="X1850" s="42"/>
      <c r="Y1850" s="25"/>
    </row>
    <row r="1851" spans="5:25">
      <c r="F1851" s="4"/>
      <c r="H1851" s="25"/>
      <c r="I1851" s="25"/>
      <c r="M1851" s="42"/>
      <c r="N1851" s="9"/>
      <c r="O1851" s="9"/>
      <c r="P1851" s="9"/>
      <c r="Q1851" s="8"/>
      <c r="R1851" s="8"/>
      <c r="S1851" s="42"/>
      <c r="T1851" s="42"/>
      <c r="U1851" s="42"/>
      <c r="V1851" s="42"/>
      <c r="W1851" s="42"/>
      <c r="X1851" s="42"/>
      <c r="Y1851" s="25"/>
    </row>
    <row r="1852" spans="5:25">
      <c r="F1852" s="4"/>
      <c r="H1852" s="25"/>
      <c r="I1852" s="25"/>
      <c r="M1852" s="42"/>
      <c r="N1852" s="9"/>
      <c r="O1852" s="9"/>
      <c r="P1852" s="9"/>
      <c r="Q1852" s="8"/>
      <c r="R1852" s="8"/>
      <c r="S1852" s="42"/>
      <c r="T1852" s="42"/>
      <c r="U1852" s="42"/>
      <c r="V1852" s="42"/>
      <c r="W1852" s="42"/>
      <c r="X1852" s="42"/>
      <c r="Y1852" s="25"/>
    </row>
    <row r="1853" spans="5:25">
      <c r="E1853" s="38"/>
      <c r="F1853" s="4"/>
      <c r="H1853" s="25"/>
      <c r="I1853" s="25"/>
      <c r="M1853" s="42"/>
      <c r="N1853" s="9"/>
      <c r="O1853" s="9"/>
      <c r="P1853" s="9"/>
      <c r="Q1853" s="8"/>
      <c r="R1853" s="8"/>
      <c r="S1853" s="42"/>
      <c r="T1853" s="42"/>
      <c r="U1853" s="42"/>
      <c r="V1853" s="42"/>
      <c r="W1853" s="42"/>
      <c r="X1853" s="42"/>
      <c r="Y1853" s="25"/>
    </row>
    <row r="1854" spans="5:25">
      <c r="F1854" s="4"/>
      <c r="H1854" s="25"/>
      <c r="I1854" s="25"/>
      <c r="M1854" s="42"/>
      <c r="N1854" s="9"/>
      <c r="O1854" s="9"/>
      <c r="P1854" s="9"/>
      <c r="Q1854" s="8"/>
      <c r="R1854" s="8"/>
      <c r="S1854" s="42"/>
      <c r="T1854" s="42"/>
      <c r="U1854" s="42"/>
      <c r="V1854" s="42"/>
      <c r="W1854" s="42"/>
      <c r="X1854" s="42"/>
      <c r="Y1854" s="25"/>
    </row>
    <row r="1855" spans="5:25">
      <c r="F1855" s="4"/>
      <c r="H1855" s="25"/>
      <c r="I1855" s="25"/>
      <c r="M1855" s="42"/>
      <c r="N1855" s="9"/>
      <c r="O1855" s="9"/>
      <c r="P1855" s="9"/>
      <c r="Q1855" s="8"/>
      <c r="R1855" s="8"/>
      <c r="S1855" s="42"/>
      <c r="T1855" s="42"/>
      <c r="U1855" s="42"/>
      <c r="V1855" s="42"/>
      <c r="W1855" s="42"/>
      <c r="X1855" s="42"/>
      <c r="Y1855" s="25"/>
    </row>
    <row r="1856" spans="5:25">
      <c r="F1856" s="4"/>
      <c r="H1856" s="25"/>
      <c r="I1856" s="25"/>
      <c r="M1856" s="42"/>
      <c r="N1856" s="9"/>
      <c r="O1856" s="9"/>
      <c r="P1856" s="9"/>
      <c r="Q1856" s="8"/>
      <c r="R1856" s="8"/>
      <c r="S1856" s="42"/>
      <c r="T1856" s="42"/>
      <c r="U1856" s="42"/>
      <c r="V1856" s="42"/>
      <c r="W1856" s="42"/>
      <c r="X1856" s="42"/>
      <c r="Y1856" s="25"/>
    </row>
    <row r="1857" spans="5:25">
      <c r="E1857" s="38"/>
      <c r="F1857" s="4"/>
      <c r="H1857" s="25"/>
      <c r="I1857" s="25"/>
      <c r="M1857" s="42"/>
      <c r="N1857" s="9"/>
      <c r="O1857" s="9"/>
      <c r="P1857" s="9"/>
      <c r="Q1857" s="8"/>
      <c r="R1857" s="8"/>
      <c r="S1857" s="42"/>
      <c r="T1857" s="42"/>
      <c r="U1857" s="42"/>
      <c r="V1857" s="42"/>
      <c r="W1857" s="42"/>
      <c r="X1857" s="42"/>
      <c r="Y1857" s="25"/>
    </row>
    <row r="1858" spans="5:25">
      <c r="F1858" s="4"/>
      <c r="H1858" s="25"/>
      <c r="I1858" s="25"/>
      <c r="M1858" s="42"/>
      <c r="N1858" s="9"/>
      <c r="O1858" s="9"/>
      <c r="P1858" s="9"/>
      <c r="Q1858" s="8"/>
      <c r="R1858" s="8"/>
      <c r="S1858" s="42"/>
      <c r="T1858" s="42"/>
      <c r="U1858" s="42"/>
      <c r="V1858" s="42"/>
      <c r="W1858" s="42"/>
      <c r="X1858" s="42"/>
      <c r="Y1858" s="25"/>
    </row>
    <row r="1859" spans="5:25">
      <c r="F1859" s="4"/>
      <c r="H1859" s="25"/>
      <c r="I1859" s="25"/>
      <c r="M1859" s="42"/>
      <c r="N1859" s="9"/>
      <c r="O1859" s="9"/>
      <c r="P1859" s="9"/>
      <c r="Q1859" s="8"/>
      <c r="R1859" s="8"/>
      <c r="S1859" s="42"/>
      <c r="T1859" s="42"/>
      <c r="U1859" s="42"/>
      <c r="V1859" s="42"/>
      <c r="W1859" s="42"/>
      <c r="X1859" s="42"/>
      <c r="Y1859" s="25"/>
    </row>
    <row r="1860" spans="5:25">
      <c r="F1860" s="4"/>
      <c r="H1860" s="25"/>
      <c r="I1860" s="25"/>
      <c r="M1860" s="42"/>
      <c r="N1860" s="9"/>
      <c r="O1860" s="9"/>
      <c r="P1860" s="9"/>
      <c r="Q1860" s="8"/>
      <c r="R1860" s="8"/>
      <c r="S1860" s="42"/>
      <c r="T1860" s="42"/>
      <c r="U1860" s="42"/>
      <c r="V1860" s="42"/>
      <c r="W1860" s="42"/>
      <c r="X1860" s="42"/>
      <c r="Y1860" s="25"/>
    </row>
    <row r="1861" spans="5:25">
      <c r="E1861" s="38"/>
      <c r="F1861" s="4"/>
      <c r="H1861" s="25"/>
      <c r="I1861" s="25"/>
      <c r="M1861" s="42"/>
      <c r="N1861" s="9"/>
      <c r="O1861" s="9"/>
      <c r="P1861" s="9"/>
      <c r="Q1861" s="8"/>
      <c r="R1861" s="8"/>
      <c r="S1861" s="42"/>
      <c r="T1861" s="42"/>
      <c r="U1861" s="42"/>
      <c r="V1861" s="42"/>
      <c r="W1861" s="42"/>
      <c r="X1861" s="42"/>
      <c r="Y1861" s="25"/>
    </row>
    <row r="1862" spans="5:25">
      <c r="F1862" s="4"/>
      <c r="H1862" s="25"/>
      <c r="I1862" s="25"/>
      <c r="M1862" s="42"/>
      <c r="N1862" s="9"/>
      <c r="O1862" s="9"/>
      <c r="P1862" s="9"/>
      <c r="Q1862" s="8"/>
      <c r="R1862" s="8"/>
      <c r="S1862" s="42"/>
      <c r="T1862" s="42"/>
      <c r="U1862" s="42"/>
      <c r="V1862" s="42"/>
      <c r="W1862" s="42"/>
      <c r="X1862" s="42"/>
      <c r="Y1862" s="25"/>
    </row>
    <row r="1863" spans="5:25">
      <c r="F1863" s="4"/>
      <c r="H1863" s="25"/>
      <c r="I1863" s="25"/>
      <c r="M1863" s="42"/>
      <c r="N1863" s="9"/>
      <c r="O1863" s="9"/>
      <c r="P1863" s="9"/>
      <c r="Q1863" s="8"/>
      <c r="R1863" s="8"/>
      <c r="S1863" s="42"/>
      <c r="T1863" s="42"/>
      <c r="U1863" s="42"/>
      <c r="V1863" s="42"/>
      <c r="W1863" s="42"/>
      <c r="X1863" s="42"/>
      <c r="Y1863" s="25"/>
    </row>
    <row r="1864" spans="5:25">
      <c r="F1864" s="4"/>
      <c r="H1864" s="25"/>
      <c r="I1864" s="25"/>
      <c r="M1864" s="42"/>
      <c r="N1864" s="9"/>
      <c r="O1864" s="9"/>
      <c r="P1864" s="9"/>
      <c r="Q1864" s="8"/>
      <c r="R1864" s="8"/>
      <c r="S1864" s="42"/>
      <c r="T1864" s="42"/>
      <c r="U1864" s="42"/>
      <c r="V1864" s="42"/>
      <c r="W1864" s="42"/>
      <c r="X1864" s="42"/>
      <c r="Y1864" s="25"/>
    </row>
    <row r="1865" spans="5:25">
      <c r="F1865" s="4"/>
      <c r="H1865" s="25"/>
      <c r="I1865" s="25"/>
      <c r="M1865" s="42"/>
      <c r="N1865" s="9"/>
      <c r="O1865" s="9"/>
      <c r="P1865" s="9"/>
      <c r="Q1865" s="8"/>
      <c r="R1865" s="8"/>
      <c r="S1865" s="42"/>
      <c r="T1865" s="42"/>
      <c r="U1865" s="42"/>
      <c r="V1865" s="42"/>
      <c r="W1865" s="42"/>
      <c r="X1865" s="42"/>
      <c r="Y1865" s="25"/>
    </row>
    <row r="1866" spans="5:25">
      <c r="F1866" s="4"/>
      <c r="H1866" s="25"/>
      <c r="I1866" s="25"/>
      <c r="M1866" s="42"/>
      <c r="N1866" s="9"/>
      <c r="O1866" s="9"/>
      <c r="P1866" s="9"/>
      <c r="Q1866" s="8"/>
      <c r="R1866" s="8"/>
      <c r="S1866" s="42"/>
      <c r="T1866" s="42"/>
      <c r="U1866" s="42"/>
      <c r="V1866" s="42"/>
      <c r="W1866" s="42"/>
      <c r="X1866" s="42"/>
      <c r="Y1866" s="25"/>
    </row>
    <row r="1867" spans="5:25">
      <c r="F1867" s="4"/>
      <c r="H1867" s="25"/>
      <c r="I1867" s="25"/>
      <c r="M1867" s="42"/>
      <c r="N1867" s="9"/>
      <c r="O1867" s="9"/>
      <c r="P1867" s="9"/>
      <c r="Q1867" s="8"/>
      <c r="R1867" s="8"/>
      <c r="S1867" s="42"/>
      <c r="T1867" s="42"/>
      <c r="U1867" s="42"/>
      <c r="V1867" s="42"/>
      <c r="W1867" s="42"/>
      <c r="X1867" s="42"/>
      <c r="Y1867" s="25"/>
    </row>
    <row r="1868" spans="5:25">
      <c r="E1868" s="38"/>
      <c r="F1868" s="4"/>
      <c r="H1868" s="25"/>
      <c r="I1868" s="25"/>
      <c r="M1868" s="42"/>
      <c r="N1868" s="9"/>
      <c r="O1868" s="9"/>
      <c r="P1868" s="9"/>
      <c r="Q1868" s="8"/>
      <c r="R1868" s="8"/>
      <c r="S1868" s="42"/>
      <c r="T1868" s="42"/>
      <c r="U1868" s="42"/>
      <c r="V1868" s="42"/>
      <c r="W1868" s="42"/>
      <c r="X1868" s="42"/>
      <c r="Y1868" s="25"/>
    </row>
    <row r="1869" spans="5:25">
      <c r="F1869" s="4"/>
      <c r="H1869" s="25"/>
      <c r="I1869" s="25"/>
      <c r="M1869" s="42"/>
      <c r="N1869" s="9"/>
      <c r="O1869" s="9"/>
      <c r="P1869" s="9"/>
      <c r="Q1869" s="8"/>
      <c r="R1869" s="8"/>
      <c r="S1869" s="42"/>
      <c r="T1869" s="42"/>
      <c r="U1869" s="42"/>
      <c r="V1869" s="42"/>
      <c r="W1869" s="42"/>
      <c r="X1869" s="42"/>
      <c r="Y1869" s="25"/>
    </row>
    <row r="1870" spans="5:25">
      <c r="F1870" s="4"/>
      <c r="H1870" s="25"/>
      <c r="I1870" s="25"/>
      <c r="M1870" s="42"/>
      <c r="N1870" s="9"/>
      <c r="O1870" s="9"/>
      <c r="P1870" s="9"/>
      <c r="Q1870" s="8"/>
      <c r="R1870" s="8"/>
      <c r="S1870" s="42"/>
      <c r="T1870" s="42"/>
      <c r="U1870" s="42"/>
      <c r="V1870" s="42"/>
      <c r="W1870" s="42"/>
      <c r="X1870" s="42"/>
      <c r="Y1870" s="25"/>
    </row>
    <row r="1871" spans="5:25">
      <c r="F1871" s="4"/>
      <c r="H1871" s="25"/>
      <c r="I1871" s="25"/>
      <c r="M1871" s="42"/>
      <c r="N1871" s="9"/>
      <c r="O1871" s="9"/>
      <c r="P1871" s="9"/>
      <c r="Q1871" s="8"/>
      <c r="R1871" s="8"/>
      <c r="S1871" s="42"/>
      <c r="T1871" s="42"/>
      <c r="U1871" s="42"/>
      <c r="V1871" s="42"/>
      <c r="W1871" s="42"/>
      <c r="X1871" s="42"/>
      <c r="Y1871" s="25"/>
    </row>
    <row r="1872" spans="5:25">
      <c r="F1872" s="4"/>
      <c r="H1872" s="25"/>
      <c r="I1872" s="25"/>
      <c r="M1872" s="42"/>
      <c r="N1872" s="9"/>
      <c r="O1872" s="9"/>
      <c r="P1872" s="9"/>
      <c r="Q1872" s="8"/>
      <c r="R1872" s="8"/>
      <c r="S1872" s="42"/>
      <c r="T1872" s="42"/>
      <c r="U1872" s="42"/>
      <c r="V1872" s="42"/>
      <c r="W1872" s="42"/>
      <c r="X1872" s="42"/>
      <c r="Y1872" s="25"/>
    </row>
    <row r="1873" spans="5:25">
      <c r="F1873" s="4"/>
      <c r="H1873" s="25"/>
      <c r="I1873" s="25"/>
      <c r="M1873" s="42"/>
      <c r="N1873" s="9"/>
      <c r="O1873" s="9"/>
      <c r="P1873" s="9"/>
      <c r="Q1873" s="8"/>
      <c r="R1873" s="8"/>
      <c r="S1873" s="42"/>
      <c r="T1873" s="42"/>
      <c r="U1873" s="42"/>
      <c r="V1873" s="42"/>
      <c r="W1873" s="42"/>
      <c r="X1873" s="42"/>
      <c r="Y1873" s="25"/>
    </row>
    <row r="1874" spans="5:25">
      <c r="F1874" s="4"/>
      <c r="H1874" s="25"/>
      <c r="I1874" s="25"/>
      <c r="M1874" s="42"/>
      <c r="N1874" s="9"/>
      <c r="O1874" s="9"/>
      <c r="P1874" s="9"/>
      <c r="Q1874" s="8"/>
      <c r="R1874" s="8"/>
      <c r="S1874" s="42"/>
      <c r="T1874" s="42"/>
      <c r="U1874" s="42"/>
      <c r="V1874" s="42"/>
      <c r="W1874" s="42"/>
      <c r="X1874" s="42"/>
      <c r="Y1874" s="25"/>
    </row>
    <row r="1875" spans="5:25">
      <c r="F1875" s="4"/>
      <c r="H1875" s="25"/>
      <c r="I1875" s="25"/>
      <c r="M1875" s="42"/>
      <c r="N1875" s="9"/>
      <c r="O1875" s="9"/>
      <c r="P1875" s="9"/>
      <c r="Q1875" s="8"/>
      <c r="R1875" s="8"/>
      <c r="S1875" s="42"/>
      <c r="T1875" s="42"/>
      <c r="U1875" s="42"/>
      <c r="V1875" s="42"/>
      <c r="W1875" s="42"/>
      <c r="X1875" s="42"/>
      <c r="Y1875" s="25"/>
    </row>
    <row r="1876" spans="5:25">
      <c r="F1876" s="4"/>
      <c r="H1876" s="25"/>
      <c r="I1876" s="25"/>
      <c r="M1876" s="42"/>
      <c r="N1876" s="9"/>
      <c r="O1876" s="9"/>
      <c r="P1876" s="9"/>
      <c r="Q1876" s="8"/>
      <c r="R1876" s="8"/>
      <c r="S1876" s="42"/>
      <c r="T1876" s="42"/>
      <c r="U1876" s="42"/>
      <c r="V1876" s="42"/>
      <c r="W1876" s="42"/>
      <c r="X1876" s="42"/>
      <c r="Y1876" s="25"/>
    </row>
    <row r="1877" spans="5:25">
      <c r="E1877" s="38"/>
      <c r="F1877" s="4"/>
      <c r="H1877" s="25"/>
      <c r="I1877" s="25"/>
      <c r="M1877" s="42"/>
      <c r="N1877" s="9"/>
      <c r="O1877" s="9"/>
      <c r="P1877" s="9"/>
      <c r="Q1877" s="8"/>
      <c r="R1877" s="8"/>
      <c r="S1877" s="42"/>
      <c r="T1877" s="42"/>
      <c r="U1877" s="42"/>
      <c r="V1877" s="42"/>
      <c r="W1877" s="42"/>
      <c r="X1877" s="42"/>
      <c r="Y1877" s="25"/>
    </row>
    <row r="1878" spans="5:25">
      <c r="F1878" s="4"/>
      <c r="H1878" s="25"/>
      <c r="I1878" s="25"/>
      <c r="M1878" s="42"/>
      <c r="N1878" s="9"/>
      <c r="O1878" s="9"/>
      <c r="P1878" s="9"/>
      <c r="Q1878" s="8"/>
      <c r="R1878" s="8"/>
      <c r="S1878" s="42"/>
      <c r="T1878" s="42"/>
      <c r="U1878" s="42"/>
      <c r="V1878" s="42"/>
      <c r="W1878" s="42"/>
      <c r="X1878" s="42"/>
      <c r="Y1878" s="25"/>
    </row>
    <row r="1879" spans="5:25">
      <c r="E1879" s="38"/>
      <c r="F1879" s="4"/>
      <c r="H1879" s="25"/>
      <c r="I1879" s="25"/>
      <c r="M1879" s="42"/>
      <c r="N1879" s="9"/>
      <c r="O1879" s="9"/>
      <c r="P1879" s="9"/>
      <c r="Q1879" s="8"/>
      <c r="R1879" s="8"/>
      <c r="S1879" s="42"/>
      <c r="T1879" s="42"/>
      <c r="U1879" s="42"/>
      <c r="V1879" s="42"/>
      <c r="W1879" s="42"/>
      <c r="X1879" s="42"/>
      <c r="Y1879" s="25"/>
    </row>
    <row r="1880" spans="5:25">
      <c r="F1880" s="4"/>
      <c r="H1880" s="25"/>
      <c r="I1880" s="25"/>
      <c r="M1880" s="42"/>
      <c r="N1880" s="9"/>
      <c r="O1880" s="9"/>
      <c r="P1880" s="9"/>
      <c r="Q1880" s="8"/>
      <c r="R1880" s="8"/>
      <c r="S1880" s="42"/>
      <c r="T1880" s="42"/>
      <c r="U1880" s="42"/>
      <c r="V1880" s="42"/>
      <c r="W1880" s="42"/>
      <c r="X1880" s="42"/>
      <c r="Y1880" s="25"/>
    </row>
    <row r="1881" spans="5:25">
      <c r="F1881" s="4"/>
      <c r="H1881" s="25"/>
      <c r="I1881" s="25"/>
      <c r="M1881" s="42"/>
      <c r="N1881" s="9"/>
      <c r="O1881" s="9"/>
      <c r="P1881" s="9"/>
      <c r="Q1881" s="8"/>
      <c r="R1881" s="8"/>
      <c r="S1881" s="42"/>
      <c r="T1881" s="42"/>
      <c r="U1881" s="42"/>
      <c r="V1881" s="42"/>
      <c r="W1881" s="42"/>
      <c r="X1881" s="42"/>
      <c r="Y1881" s="25"/>
    </row>
    <row r="1882" spans="5:25">
      <c r="F1882" s="4"/>
      <c r="H1882" s="25"/>
      <c r="I1882" s="25"/>
      <c r="M1882" s="42"/>
      <c r="N1882" s="9"/>
      <c r="O1882" s="9"/>
      <c r="P1882" s="9"/>
      <c r="Q1882" s="8"/>
      <c r="R1882" s="8"/>
      <c r="S1882" s="42"/>
      <c r="T1882" s="42"/>
      <c r="U1882" s="42"/>
      <c r="V1882" s="42"/>
      <c r="W1882" s="42"/>
      <c r="X1882" s="42"/>
      <c r="Y1882" s="25"/>
    </row>
    <row r="1883" spans="5:25">
      <c r="E1883" s="38"/>
      <c r="F1883" s="4"/>
      <c r="H1883" s="25"/>
      <c r="I1883" s="25"/>
      <c r="M1883" s="42"/>
      <c r="N1883" s="9"/>
      <c r="O1883" s="9"/>
      <c r="P1883" s="9"/>
      <c r="Q1883" s="8"/>
      <c r="R1883" s="8"/>
      <c r="S1883" s="42"/>
      <c r="T1883" s="42"/>
      <c r="U1883" s="42"/>
      <c r="V1883" s="42"/>
      <c r="W1883" s="42"/>
      <c r="X1883" s="42"/>
      <c r="Y1883" s="25"/>
    </row>
    <row r="1884" spans="5:25">
      <c r="E1884" s="38"/>
      <c r="F1884" s="4"/>
      <c r="H1884" s="25"/>
      <c r="I1884" s="25"/>
      <c r="M1884" s="42"/>
      <c r="N1884" s="9"/>
      <c r="O1884" s="9"/>
      <c r="P1884" s="9"/>
      <c r="Q1884" s="8"/>
      <c r="R1884" s="8"/>
      <c r="S1884" s="42"/>
      <c r="T1884" s="42"/>
      <c r="U1884" s="42"/>
      <c r="V1884" s="42"/>
      <c r="W1884" s="42"/>
      <c r="X1884" s="42"/>
      <c r="Y1884" s="25"/>
    </row>
    <row r="1885" spans="5:25">
      <c r="E1885" s="38"/>
      <c r="F1885" s="4"/>
      <c r="H1885" s="25"/>
      <c r="I1885" s="25"/>
      <c r="M1885" s="42"/>
      <c r="N1885" s="9"/>
      <c r="O1885" s="9"/>
      <c r="P1885" s="9"/>
      <c r="Q1885" s="8"/>
      <c r="R1885" s="8"/>
      <c r="S1885" s="42"/>
      <c r="T1885" s="42"/>
      <c r="U1885" s="42"/>
      <c r="V1885" s="42"/>
      <c r="W1885" s="42"/>
      <c r="X1885" s="42"/>
      <c r="Y1885" s="25"/>
    </row>
    <row r="1886" spans="5:25">
      <c r="F1886" s="4"/>
      <c r="H1886" s="25"/>
      <c r="I1886" s="25"/>
      <c r="M1886" s="42"/>
      <c r="N1886" s="9"/>
      <c r="O1886" s="9"/>
      <c r="P1886" s="9"/>
      <c r="Q1886" s="8"/>
      <c r="R1886" s="8"/>
      <c r="S1886" s="42"/>
      <c r="T1886" s="42"/>
      <c r="U1886" s="42"/>
      <c r="V1886" s="42"/>
      <c r="W1886" s="42"/>
      <c r="X1886" s="42"/>
      <c r="Y1886" s="25"/>
    </row>
    <row r="1887" spans="5:25">
      <c r="F1887" s="4"/>
      <c r="H1887" s="25"/>
      <c r="I1887" s="25"/>
      <c r="M1887" s="42"/>
      <c r="N1887" s="9"/>
      <c r="O1887" s="9"/>
      <c r="P1887" s="9"/>
      <c r="Q1887" s="8"/>
      <c r="R1887" s="8"/>
      <c r="S1887" s="42"/>
      <c r="T1887" s="42"/>
      <c r="U1887" s="42"/>
      <c r="V1887" s="42"/>
      <c r="W1887" s="42"/>
      <c r="X1887" s="42"/>
      <c r="Y1887" s="25"/>
    </row>
    <row r="1888" spans="5:25">
      <c r="F1888" s="4"/>
      <c r="H1888" s="25"/>
      <c r="I1888" s="25"/>
      <c r="M1888" s="42"/>
      <c r="N1888" s="9"/>
      <c r="O1888" s="9"/>
      <c r="P1888" s="9"/>
      <c r="Q1888" s="8"/>
      <c r="R1888" s="8"/>
      <c r="S1888" s="42"/>
      <c r="T1888" s="42"/>
      <c r="U1888" s="42"/>
      <c r="V1888" s="42"/>
      <c r="W1888" s="42"/>
      <c r="X1888" s="42"/>
      <c r="Y1888" s="25"/>
    </row>
    <row r="1889" spans="5:25">
      <c r="F1889" s="4"/>
      <c r="H1889" s="25"/>
      <c r="I1889" s="25"/>
      <c r="M1889" s="42"/>
      <c r="N1889" s="9"/>
      <c r="O1889" s="9"/>
      <c r="P1889" s="9"/>
      <c r="Q1889" s="8"/>
      <c r="R1889" s="8"/>
      <c r="S1889" s="42"/>
      <c r="T1889" s="42"/>
      <c r="U1889" s="42"/>
      <c r="V1889" s="42"/>
      <c r="W1889" s="42"/>
      <c r="X1889" s="42"/>
      <c r="Y1889" s="25"/>
    </row>
    <row r="1890" spans="5:25">
      <c r="E1890" s="38"/>
      <c r="F1890" s="4"/>
      <c r="H1890" s="25"/>
      <c r="I1890" s="25"/>
      <c r="M1890" s="42"/>
      <c r="N1890" s="9"/>
      <c r="O1890" s="9"/>
      <c r="P1890" s="9"/>
      <c r="Q1890" s="8"/>
      <c r="R1890" s="8"/>
      <c r="S1890" s="42"/>
      <c r="T1890" s="42"/>
      <c r="U1890" s="42"/>
      <c r="V1890" s="42"/>
      <c r="W1890" s="42"/>
      <c r="X1890" s="42"/>
      <c r="Y1890" s="25"/>
    </row>
    <row r="1891" spans="5:25">
      <c r="F1891" s="4"/>
      <c r="H1891" s="25"/>
      <c r="I1891" s="25"/>
      <c r="M1891" s="42"/>
      <c r="N1891" s="9"/>
      <c r="O1891" s="9"/>
      <c r="P1891" s="9"/>
      <c r="Q1891" s="8"/>
      <c r="R1891" s="8"/>
      <c r="S1891" s="42"/>
      <c r="T1891" s="42"/>
      <c r="U1891" s="42"/>
      <c r="V1891" s="42"/>
      <c r="W1891" s="42"/>
      <c r="X1891" s="42"/>
      <c r="Y1891" s="25"/>
    </row>
    <row r="1892" spans="5:25">
      <c r="F1892" s="4"/>
      <c r="H1892" s="25"/>
      <c r="I1892" s="25"/>
      <c r="M1892" s="42"/>
      <c r="N1892" s="9"/>
      <c r="O1892" s="9"/>
      <c r="P1892" s="9"/>
      <c r="Q1892" s="8"/>
      <c r="R1892" s="8"/>
      <c r="S1892" s="42"/>
      <c r="T1892" s="42"/>
      <c r="U1892" s="42"/>
      <c r="V1892" s="42"/>
      <c r="W1892" s="42"/>
      <c r="X1892" s="42"/>
      <c r="Y1892" s="25"/>
    </row>
    <row r="1893" spans="5:25">
      <c r="E1893" s="38"/>
      <c r="F1893" s="4"/>
      <c r="H1893" s="25"/>
      <c r="I1893" s="25"/>
      <c r="M1893" s="42"/>
      <c r="N1893" s="9"/>
      <c r="O1893" s="9"/>
      <c r="P1893" s="9"/>
      <c r="Q1893" s="8"/>
      <c r="R1893" s="8"/>
      <c r="S1893" s="42"/>
      <c r="T1893" s="42"/>
      <c r="U1893" s="42"/>
      <c r="V1893" s="42"/>
      <c r="W1893" s="42"/>
      <c r="X1893" s="42"/>
      <c r="Y1893" s="25"/>
    </row>
    <row r="1894" spans="5:25">
      <c r="F1894" s="4"/>
      <c r="H1894" s="25"/>
      <c r="I1894" s="25"/>
      <c r="M1894" s="42"/>
      <c r="N1894" s="9"/>
      <c r="O1894" s="9"/>
      <c r="P1894" s="9"/>
      <c r="Q1894" s="8"/>
      <c r="R1894" s="8"/>
      <c r="S1894" s="42"/>
      <c r="T1894" s="42"/>
      <c r="U1894" s="42"/>
      <c r="V1894" s="42"/>
      <c r="W1894" s="42"/>
      <c r="X1894" s="42"/>
      <c r="Y1894" s="25"/>
    </row>
    <row r="1895" spans="5:25">
      <c r="F1895" s="4"/>
      <c r="H1895" s="25"/>
      <c r="I1895" s="25"/>
      <c r="M1895" s="42"/>
      <c r="N1895" s="9"/>
      <c r="O1895" s="9"/>
      <c r="P1895" s="9"/>
      <c r="Q1895" s="8"/>
      <c r="R1895" s="8"/>
      <c r="S1895" s="42"/>
      <c r="T1895" s="42"/>
      <c r="U1895" s="42"/>
      <c r="V1895" s="42"/>
      <c r="W1895" s="42"/>
      <c r="X1895" s="42"/>
      <c r="Y1895" s="25"/>
    </row>
    <row r="1896" spans="5:25">
      <c r="F1896" s="4"/>
      <c r="H1896" s="25"/>
      <c r="I1896" s="25"/>
      <c r="M1896" s="42"/>
      <c r="N1896" s="9"/>
      <c r="O1896" s="9"/>
      <c r="P1896" s="9"/>
      <c r="Q1896" s="8"/>
      <c r="R1896" s="8"/>
      <c r="S1896" s="42"/>
      <c r="T1896" s="42"/>
      <c r="U1896" s="42"/>
      <c r="V1896" s="42"/>
      <c r="W1896" s="42"/>
      <c r="X1896" s="42"/>
      <c r="Y1896" s="25"/>
    </row>
    <row r="1897" spans="5:25">
      <c r="F1897" s="4"/>
      <c r="H1897" s="25"/>
      <c r="I1897" s="25"/>
      <c r="M1897" s="42"/>
      <c r="N1897" s="9"/>
      <c r="O1897" s="9"/>
      <c r="P1897" s="9"/>
      <c r="Q1897" s="8"/>
      <c r="R1897" s="8"/>
      <c r="S1897" s="42"/>
      <c r="T1897" s="42"/>
      <c r="U1897" s="42"/>
      <c r="V1897" s="42"/>
      <c r="W1897" s="42"/>
      <c r="X1897" s="42"/>
      <c r="Y1897" s="25"/>
    </row>
    <row r="1898" spans="5:25">
      <c r="E1898" s="38"/>
      <c r="F1898" s="4"/>
      <c r="H1898" s="25"/>
      <c r="I1898" s="25"/>
      <c r="M1898" s="42"/>
      <c r="N1898" s="9"/>
      <c r="O1898" s="9"/>
      <c r="P1898" s="9"/>
      <c r="Q1898" s="8"/>
      <c r="R1898" s="8"/>
      <c r="S1898" s="42"/>
      <c r="T1898" s="42"/>
      <c r="U1898" s="42"/>
      <c r="V1898" s="42"/>
      <c r="W1898" s="42"/>
      <c r="X1898" s="42"/>
      <c r="Y1898" s="25"/>
    </row>
    <row r="1899" spans="5:25">
      <c r="F1899" s="4"/>
      <c r="H1899" s="25"/>
      <c r="I1899" s="25"/>
      <c r="M1899" s="42"/>
      <c r="N1899" s="9"/>
      <c r="O1899" s="9"/>
      <c r="P1899" s="9"/>
      <c r="Q1899" s="8"/>
      <c r="R1899" s="8"/>
      <c r="S1899" s="42"/>
      <c r="T1899" s="42"/>
      <c r="U1899" s="42"/>
      <c r="V1899" s="42"/>
      <c r="W1899" s="42"/>
      <c r="X1899" s="42"/>
      <c r="Y1899" s="25"/>
    </row>
    <row r="1900" spans="5:25">
      <c r="F1900" s="4"/>
      <c r="H1900" s="25"/>
      <c r="I1900" s="25"/>
      <c r="M1900" s="42"/>
      <c r="N1900" s="9"/>
      <c r="O1900" s="9"/>
      <c r="P1900" s="9"/>
      <c r="Q1900" s="8"/>
      <c r="R1900" s="8"/>
      <c r="S1900" s="42"/>
      <c r="T1900" s="42"/>
      <c r="U1900" s="42"/>
      <c r="V1900" s="42"/>
      <c r="W1900" s="42"/>
      <c r="X1900" s="42"/>
      <c r="Y1900" s="25"/>
    </row>
    <row r="1901" spans="5:25">
      <c r="F1901" s="4"/>
      <c r="H1901" s="25"/>
      <c r="I1901" s="25"/>
      <c r="M1901" s="42"/>
      <c r="N1901" s="9"/>
      <c r="O1901" s="9"/>
      <c r="P1901" s="9"/>
      <c r="Q1901" s="8"/>
      <c r="R1901" s="8"/>
      <c r="S1901" s="42"/>
      <c r="T1901" s="42"/>
      <c r="U1901" s="42"/>
      <c r="V1901" s="42"/>
      <c r="W1901" s="42"/>
      <c r="X1901" s="42"/>
      <c r="Y1901" s="25"/>
    </row>
    <row r="1902" spans="5:25">
      <c r="F1902" s="4"/>
      <c r="H1902" s="25"/>
      <c r="I1902" s="25"/>
      <c r="M1902" s="42"/>
      <c r="N1902" s="9"/>
      <c r="O1902" s="9"/>
      <c r="P1902" s="9"/>
      <c r="Q1902" s="8"/>
      <c r="R1902" s="8"/>
      <c r="S1902" s="42"/>
      <c r="T1902" s="42"/>
      <c r="U1902" s="42"/>
      <c r="V1902" s="42"/>
      <c r="W1902" s="42"/>
      <c r="X1902" s="42"/>
      <c r="Y1902" s="25"/>
    </row>
    <row r="1903" spans="5:25">
      <c r="F1903" s="4"/>
      <c r="H1903" s="25"/>
      <c r="I1903" s="25"/>
      <c r="M1903" s="42"/>
      <c r="N1903" s="9"/>
      <c r="O1903" s="9"/>
      <c r="P1903" s="9"/>
      <c r="Q1903" s="8"/>
      <c r="R1903" s="8"/>
      <c r="S1903" s="42"/>
      <c r="T1903" s="42"/>
      <c r="U1903" s="42"/>
      <c r="V1903" s="42"/>
      <c r="W1903" s="42"/>
      <c r="X1903" s="42"/>
      <c r="Y1903" s="25"/>
    </row>
    <row r="1904" spans="5:25">
      <c r="E1904" s="38"/>
      <c r="F1904" s="4"/>
      <c r="H1904" s="25"/>
      <c r="I1904" s="25"/>
      <c r="M1904" s="42"/>
      <c r="N1904" s="9"/>
      <c r="O1904" s="9"/>
      <c r="P1904" s="9"/>
      <c r="Q1904" s="8"/>
      <c r="R1904" s="8"/>
      <c r="S1904" s="42"/>
      <c r="T1904" s="42"/>
      <c r="U1904" s="42"/>
      <c r="V1904" s="42"/>
      <c r="W1904" s="42"/>
      <c r="X1904" s="42"/>
      <c r="Y1904" s="25"/>
    </row>
    <row r="1905" spans="5:25">
      <c r="F1905" s="4"/>
      <c r="H1905" s="25"/>
      <c r="I1905" s="25"/>
      <c r="M1905" s="42"/>
      <c r="N1905" s="9"/>
      <c r="O1905" s="9"/>
      <c r="P1905" s="9"/>
      <c r="Q1905" s="8"/>
      <c r="R1905" s="8"/>
      <c r="S1905" s="42"/>
      <c r="T1905" s="42"/>
      <c r="U1905" s="42"/>
      <c r="V1905" s="42"/>
      <c r="W1905" s="42"/>
      <c r="X1905" s="42"/>
      <c r="Y1905" s="25"/>
    </row>
    <row r="1906" spans="5:25">
      <c r="E1906" s="38"/>
      <c r="F1906" s="4"/>
      <c r="H1906" s="25"/>
      <c r="I1906" s="25"/>
      <c r="M1906" s="42"/>
      <c r="N1906" s="9"/>
      <c r="O1906" s="9"/>
      <c r="P1906" s="9"/>
      <c r="Q1906" s="8"/>
      <c r="R1906" s="8"/>
      <c r="S1906" s="42"/>
      <c r="T1906" s="42"/>
      <c r="U1906" s="42"/>
      <c r="V1906" s="42"/>
      <c r="W1906" s="42"/>
      <c r="X1906" s="42"/>
      <c r="Y1906" s="25"/>
    </row>
    <row r="1907" spans="5:25">
      <c r="F1907" s="4"/>
      <c r="H1907" s="25"/>
      <c r="I1907" s="25"/>
      <c r="M1907" s="42"/>
      <c r="N1907" s="9"/>
      <c r="O1907" s="9"/>
      <c r="P1907" s="9"/>
      <c r="Q1907" s="8"/>
      <c r="R1907" s="8"/>
      <c r="S1907" s="42"/>
      <c r="T1907" s="42"/>
      <c r="U1907" s="42"/>
      <c r="V1907" s="42"/>
      <c r="W1907" s="42"/>
      <c r="X1907" s="42"/>
      <c r="Y1907" s="25"/>
    </row>
    <row r="1908" spans="5:25">
      <c r="F1908" s="4"/>
      <c r="H1908" s="25"/>
      <c r="I1908" s="25"/>
      <c r="M1908" s="42"/>
      <c r="N1908" s="9"/>
      <c r="O1908" s="9"/>
      <c r="P1908" s="9"/>
      <c r="Q1908" s="8"/>
      <c r="R1908" s="8"/>
      <c r="S1908" s="42"/>
      <c r="T1908" s="42"/>
      <c r="U1908" s="42"/>
      <c r="V1908" s="42"/>
      <c r="W1908" s="42"/>
      <c r="X1908" s="42"/>
      <c r="Y1908" s="25"/>
    </row>
    <row r="1909" spans="5:25">
      <c r="F1909" s="4"/>
      <c r="H1909" s="25"/>
      <c r="I1909" s="25"/>
      <c r="M1909" s="42"/>
      <c r="N1909" s="9"/>
      <c r="O1909" s="9"/>
      <c r="P1909" s="9"/>
      <c r="Q1909" s="8"/>
      <c r="R1909" s="8"/>
      <c r="S1909" s="42"/>
      <c r="T1909" s="42"/>
      <c r="U1909" s="42"/>
      <c r="V1909" s="42"/>
      <c r="W1909" s="42"/>
      <c r="X1909" s="42"/>
      <c r="Y1909" s="25"/>
    </row>
    <row r="1910" spans="5:25">
      <c r="F1910" s="4"/>
      <c r="H1910" s="25"/>
      <c r="I1910" s="25"/>
      <c r="M1910" s="42"/>
      <c r="N1910" s="9"/>
      <c r="O1910" s="9"/>
      <c r="P1910" s="9"/>
      <c r="Q1910" s="8"/>
      <c r="R1910" s="8"/>
      <c r="S1910" s="42"/>
      <c r="T1910" s="42"/>
      <c r="U1910" s="42"/>
      <c r="V1910" s="42"/>
      <c r="W1910" s="42"/>
      <c r="X1910" s="42"/>
      <c r="Y1910" s="25"/>
    </row>
    <row r="1911" spans="5:25">
      <c r="E1911" s="38"/>
      <c r="F1911" s="4"/>
      <c r="H1911" s="25"/>
      <c r="I1911" s="25"/>
      <c r="M1911" s="42"/>
      <c r="N1911" s="9"/>
      <c r="O1911" s="9"/>
      <c r="P1911" s="9"/>
      <c r="Q1911" s="8"/>
      <c r="R1911" s="8"/>
      <c r="S1911" s="42"/>
      <c r="T1911" s="42"/>
      <c r="U1911" s="42"/>
      <c r="V1911" s="42"/>
      <c r="W1911" s="42"/>
      <c r="X1911" s="42"/>
      <c r="Y1911" s="25"/>
    </row>
    <row r="1912" spans="5:25">
      <c r="F1912" s="4"/>
      <c r="H1912" s="25"/>
      <c r="I1912" s="25"/>
      <c r="M1912" s="42"/>
      <c r="N1912" s="9"/>
      <c r="O1912" s="9"/>
      <c r="P1912" s="9"/>
      <c r="Q1912" s="8"/>
      <c r="R1912" s="8"/>
      <c r="S1912" s="42"/>
      <c r="T1912" s="42"/>
      <c r="U1912" s="42"/>
      <c r="V1912" s="42"/>
      <c r="W1912" s="42"/>
      <c r="X1912" s="42"/>
      <c r="Y1912" s="25"/>
    </row>
    <row r="1913" spans="5:25">
      <c r="F1913" s="4"/>
      <c r="H1913" s="25"/>
      <c r="I1913" s="25"/>
      <c r="M1913" s="42"/>
      <c r="N1913" s="9"/>
      <c r="O1913" s="9"/>
      <c r="P1913" s="9"/>
      <c r="Q1913" s="8"/>
      <c r="R1913" s="8"/>
      <c r="S1913" s="42"/>
      <c r="T1913" s="42"/>
      <c r="U1913" s="42"/>
      <c r="V1913" s="42"/>
      <c r="W1913" s="42"/>
      <c r="X1913" s="42"/>
      <c r="Y1913" s="25"/>
    </row>
    <row r="1914" spans="5:25">
      <c r="F1914" s="4"/>
      <c r="H1914" s="25"/>
      <c r="I1914" s="25"/>
      <c r="M1914" s="42"/>
      <c r="N1914" s="9"/>
      <c r="O1914" s="9"/>
      <c r="P1914" s="9"/>
      <c r="Q1914" s="8"/>
      <c r="R1914" s="8"/>
      <c r="S1914" s="42"/>
      <c r="T1914" s="42"/>
      <c r="U1914" s="42"/>
      <c r="V1914" s="42"/>
      <c r="W1914" s="42"/>
      <c r="X1914" s="42"/>
      <c r="Y1914" s="25"/>
    </row>
    <row r="1915" spans="5:25">
      <c r="F1915" s="4"/>
      <c r="H1915" s="25"/>
      <c r="I1915" s="25"/>
      <c r="M1915" s="42"/>
      <c r="N1915" s="9"/>
      <c r="O1915" s="9"/>
      <c r="P1915" s="9"/>
      <c r="Q1915" s="8"/>
      <c r="R1915" s="8"/>
      <c r="S1915" s="42"/>
      <c r="T1915" s="42"/>
      <c r="U1915" s="42"/>
      <c r="V1915" s="42"/>
      <c r="W1915" s="42"/>
      <c r="X1915" s="42"/>
      <c r="Y1915" s="25"/>
    </row>
    <row r="1916" spans="5:25">
      <c r="E1916" s="38"/>
      <c r="F1916" s="4"/>
      <c r="H1916" s="25"/>
      <c r="I1916" s="25"/>
      <c r="M1916" s="42"/>
      <c r="N1916" s="9"/>
      <c r="O1916" s="9"/>
      <c r="P1916" s="9"/>
      <c r="Q1916" s="8"/>
      <c r="R1916" s="8"/>
      <c r="S1916" s="42"/>
      <c r="T1916" s="42"/>
      <c r="U1916" s="42"/>
      <c r="V1916" s="42"/>
      <c r="W1916" s="42"/>
      <c r="X1916" s="42"/>
      <c r="Y1916" s="25"/>
    </row>
    <row r="1917" spans="5:25">
      <c r="F1917" s="4"/>
      <c r="H1917" s="25"/>
      <c r="I1917" s="25"/>
      <c r="M1917" s="42"/>
      <c r="N1917" s="9"/>
      <c r="O1917" s="9"/>
      <c r="P1917" s="9"/>
      <c r="Q1917" s="8"/>
      <c r="R1917" s="8"/>
      <c r="S1917" s="42"/>
      <c r="T1917" s="42"/>
      <c r="U1917" s="42"/>
      <c r="V1917" s="42"/>
      <c r="W1917" s="42"/>
      <c r="X1917" s="42"/>
      <c r="Y1917" s="25"/>
    </row>
    <row r="1918" spans="5:25">
      <c r="E1918" s="38"/>
      <c r="F1918" s="4"/>
      <c r="H1918" s="25"/>
      <c r="I1918" s="25"/>
      <c r="M1918" s="42"/>
      <c r="N1918" s="9"/>
      <c r="O1918" s="9"/>
      <c r="P1918" s="9"/>
      <c r="Q1918" s="8"/>
      <c r="R1918" s="8"/>
      <c r="S1918" s="42"/>
      <c r="T1918" s="42"/>
      <c r="U1918" s="42"/>
      <c r="V1918" s="42"/>
      <c r="W1918" s="42"/>
      <c r="X1918" s="42"/>
      <c r="Y1918" s="25"/>
    </row>
    <row r="1919" spans="5:25">
      <c r="F1919" s="4"/>
      <c r="H1919" s="25"/>
      <c r="I1919" s="25"/>
      <c r="M1919" s="42"/>
      <c r="N1919" s="9"/>
      <c r="O1919" s="9"/>
      <c r="P1919" s="9"/>
      <c r="Q1919" s="8"/>
      <c r="R1919" s="8"/>
      <c r="S1919" s="42"/>
      <c r="T1919" s="42"/>
      <c r="U1919" s="42"/>
      <c r="V1919" s="42"/>
      <c r="W1919" s="42"/>
      <c r="X1919" s="42"/>
      <c r="Y1919" s="25"/>
    </row>
    <row r="1920" spans="5:25">
      <c r="F1920" s="4"/>
      <c r="H1920" s="25"/>
      <c r="I1920" s="25"/>
      <c r="M1920" s="42"/>
      <c r="N1920" s="9"/>
      <c r="O1920" s="9"/>
      <c r="P1920" s="9"/>
      <c r="Q1920" s="8"/>
      <c r="R1920" s="8"/>
      <c r="S1920" s="42"/>
      <c r="T1920" s="42"/>
      <c r="U1920" s="42"/>
      <c r="V1920" s="42"/>
      <c r="W1920" s="42"/>
      <c r="X1920" s="42"/>
      <c r="Y1920" s="25"/>
    </row>
    <row r="1921" spans="5:25">
      <c r="F1921" s="4"/>
      <c r="H1921" s="25"/>
      <c r="I1921" s="25"/>
      <c r="M1921" s="42"/>
      <c r="N1921" s="9"/>
      <c r="O1921" s="9"/>
      <c r="P1921" s="9"/>
      <c r="Q1921" s="8"/>
      <c r="R1921" s="8"/>
      <c r="S1921" s="42"/>
      <c r="T1921" s="42"/>
      <c r="U1921" s="42"/>
      <c r="V1921" s="42"/>
      <c r="W1921" s="42"/>
      <c r="X1921" s="42"/>
      <c r="Y1921" s="25"/>
    </row>
    <row r="1922" spans="5:25">
      <c r="F1922" s="4"/>
      <c r="H1922" s="25"/>
      <c r="I1922" s="25"/>
      <c r="M1922" s="42"/>
      <c r="N1922" s="9"/>
      <c r="O1922" s="9"/>
      <c r="P1922" s="9"/>
      <c r="Q1922" s="8"/>
      <c r="R1922" s="8"/>
      <c r="S1922" s="42"/>
      <c r="T1922" s="42"/>
      <c r="U1922" s="42"/>
      <c r="V1922" s="42"/>
      <c r="W1922" s="42"/>
      <c r="X1922" s="42"/>
      <c r="Y1922" s="25"/>
    </row>
    <row r="1923" spans="5:25">
      <c r="F1923" s="4"/>
      <c r="H1923" s="25"/>
      <c r="I1923" s="25"/>
      <c r="M1923" s="42"/>
      <c r="N1923" s="9"/>
      <c r="O1923" s="9"/>
      <c r="P1923" s="9"/>
      <c r="Q1923" s="8"/>
      <c r="R1923" s="8"/>
      <c r="S1923" s="42"/>
      <c r="T1923" s="42"/>
      <c r="U1923" s="42"/>
      <c r="V1923" s="42"/>
      <c r="W1923" s="42"/>
      <c r="X1923" s="42"/>
      <c r="Y1923" s="25"/>
    </row>
    <row r="1924" spans="5:25">
      <c r="F1924" s="4"/>
      <c r="H1924" s="25"/>
      <c r="I1924" s="25"/>
      <c r="M1924" s="42"/>
      <c r="N1924" s="9"/>
      <c r="O1924" s="9"/>
      <c r="P1924" s="9"/>
      <c r="Q1924" s="8"/>
      <c r="R1924" s="8"/>
      <c r="S1924" s="42"/>
      <c r="T1924" s="42"/>
      <c r="U1924" s="42"/>
      <c r="V1924" s="42"/>
      <c r="W1924" s="42"/>
      <c r="X1924" s="42"/>
      <c r="Y1924" s="25"/>
    </row>
    <row r="1925" spans="5:25">
      <c r="F1925" s="4"/>
      <c r="H1925" s="25"/>
      <c r="I1925" s="25"/>
      <c r="M1925" s="42"/>
      <c r="N1925" s="9"/>
      <c r="O1925" s="9"/>
      <c r="P1925" s="9"/>
      <c r="Q1925" s="8"/>
      <c r="R1925" s="8"/>
      <c r="S1925" s="42"/>
      <c r="T1925" s="42"/>
      <c r="U1925" s="42"/>
      <c r="V1925" s="42"/>
      <c r="W1925" s="42"/>
      <c r="X1925" s="42"/>
      <c r="Y1925" s="25"/>
    </row>
    <row r="1926" spans="5:25">
      <c r="F1926" s="4"/>
      <c r="H1926" s="25"/>
      <c r="I1926" s="25"/>
      <c r="M1926" s="42"/>
      <c r="N1926" s="9"/>
      <c r="O1926" s="9"/>
      <c r="P1926" s="9"/>
      <c r="Q1926" s="8"/>
      <c r="R1926" s="8"/>
      <c r="S1926" s="42"/>
      <c r="T1926" s="42"/>
      <c r="U1926" s="42"/>
      <c r="V1926" s="42"/>
      <c r="W1926" s="42"/>
      <c r="X1926" s="42"/>
      <c r="Y1926" s="25"/>
    </row>
    <row r="1927" spans="5:25">
      <c r="F1927" s="4"/>
      <c r="H1927" s="25"/>
      <c r="I1927" s="25"/>
      <c r="M1927" s="42"/>
      <c r="N1927" s="9"/>
      <c r="O1927" s="9"/>
      <c r="P1927" s="9"/>
      <c r="Q1927" s="8"/>
      <c r="R1927" s="8"/>
      <c r="S1927" s="42"/>
      <c r="T1927" s="42"/>
      <c r="U1927" s="42"/>
      <c r="V1927" s="42"/>
      <c r="W1927" s="42"/>
      <c r="X1927" s="42"/>
      <c r="Y1927" s="25"/>
    </row>
    <row r="1928" spans="5:25">
      <c r="F1928" s="4"/>
      <c r="H1928" s="25"/>
      <c r="I1928" s="25"/>
      <c r="M1928" s="42"/>
      <c r="N1928" s="9"/>
      <c r="O1928" s="9"/>
      <c r="P1928" s="9"/>
      <c r="Q1928" s="8"/>
      <c r="R1928" s="8"/>
      <c r="S1928" s="42"/>
      <c r="T1928" s="42"/>
      <c r="U1928" s="42"/>
      <c r="V1928" s="42"/>
      <c r="W1928" s="42"/>
      <c r="X1928" s="42"/>
      <c r="Y1928" s="25"/>
    </row>
    <row r="1929" spans="5:25">
      <c r="E1929" s="38"/>
      <c r="F1929" s="4"/>
      <c r="H1929" s="25"/>
      <c r="I1929" s="25"/>
      <c r="M1929" s="42"/>
      <c r="N1929" s="9"/>
      <c r="O1929" s="9"/>
      <c r="P1929" s="9"/>
      <c r="Q1929" s="8"/>
      <c r="R1929" s="8"/>
      <c r="S1929" s="42"/>
      <c r="T1929" s="42"/>
      <c r="U1929" s="42"/>
      <c r="V1929" s="42"/>
      <c r="W1929" s="42"/>
      <c r="X1929" s="42"/>
      <c r="Y1929" s="25"/>
    </row>
    <row r="1930" spans="5:25">
      <c r="F1930" s="4"/>
      <c r="H1930" s="25"/>
      <c r="I1930" s="25"/>
      <c r="M1930" s="42"/>
      <c r="N1930" s="9"/>
      <c r="O1930" s="9"/>
      <c r="P1930" s="9"/>
      <c r="Q1930" s="8"/>
      <c r="R1930" s="8"/>
      <c r="S1930" s="42"/>
      <c r="T1930" s="42"/>
      <c r="U1930" s="42"/>
      <c r="V1930" s="42"/>
      <c r="W1930" s="42"/>
      <c r="X1930" s="42"/>
      <c r="Y1930" s="25"/>
    </row>
    <row r="1931" spans="5:25">
      <c r="F1931" s="4"/>
      <c r="H1931" s="25"/>
      <c r="I1931" s="25"/>
      <c r="M1931" s="42"/>
      <c r="N1931" s="9"/>
      <c r="O1931" s="9"/>
      <c r="P1931" s="9"/>
      <c r="Q1931" s="8"/>
      <c r="R1931" s="8"/>
      <c r="S1931" s="42"/>
      <c r="T1931" s="42"/>
      <c r="U1931" s="42"/>
      <c r="V1931" s="42"/>
      <c r="W1931" s="42"/>
      <c r="X1931" s="42"/>
      <c r="Y1931" s="25"/>
    </row>
    <row r="1932" spans="5:25">
      <c r="F1932" s="4"/>
      <c r="H1932" s="25"/>
      <c r="I1932" s="25"/>
      <c r="M1932" s="42"/>
      <c r="N1932" s="9"/>
      <c r="O1932" s="9"/>
      <c r="P1932" s="9"/>
      <c r="Q1932" s="8"/>
      <c r="R1932" s="8"/>
      <c r="S1932" s="42"/>
      <c r="T1932" s="42"/>
      <c r="U1932" s="42"/>
      <c r="V1932" s="42"/>
      <c r="W1932" s="42"/>
      <c r="X1932" s="42"/>
      <c r="Y1932" s="25"/>
    </row>
    <row r="1933" spans="5:25">
      <c r="F1933" s="4"/>
      <c r="H1933" s="25"/>
      <c r="I1933" s="25"/>
      <c r="M1933" s="42"/>
      <c r="N1933" s="9"/>
      <c r="O1933" s="9"/>
      <c r="P1933" s="9"/>
      <c r="Q1933" s="8"/>
      <c r="R1933" s="8"/>
      <c r="S1933" s="42"/>
      <c r="T1933" s="42"/>
      <c r="U1933" s="42"/>
      <c r="V1933" s="42"/>
      <c r="W1933" s="42"/>
      <c r="X1933" s="42"/>
      <c r="Y1933" s="25"/>
    </row>
    <row r="1934" spans="5:25">
      <c r="F1934" s="4"/>
      <c r="H1934" s="25"/>
      <c r="I1934" s="25"/>
      <c r="M1934" s="42"/>
      <c r="N1934" s="9"/>
      <c r="O1934" s="9"/>
      <c r="P1934" s="9"/>
      <c r="Q1934" s="8"/>
      <c r="R1934" s="8"/>
      <c r="S1934" s="42"/>
      <c r="T1934" s="42"/>
      <c r="U1934" s="42"/>
      <c r="V1934" s="42"/>
      <c r="W1934" s="42"/>
      <c r="X1934" s="42"/>
      <c r="Y1934" s="25"/>
    </row>
    <row r="1935" spans="5:25">
      <c r="F1935" s="4"/>
      <c r="H1935" s="25"/>
      <c r="I1935" s="25"/>
      <c r="M1935" s="42"/>
      <c r="N1935" s="9"/>
      <c r="O1935" s="9"/>
      <c r="P1935" s="9"/>
      <c r="Q1935" s="8"/>
      <c r="R1935" s="8"/>
      <c r="S1935" s="42"/>
      <c r="T1935" s="42"/>
      <c r="U1935" s="42"/>
      <c r="V1935" s="42"/>
      <c r="W1935" s="42"/>
      <c r="X1935" s="42"/>
      <c r="Y1935" s="25"/>
    </row>
    <row r="1936" spans="5:25">
      <c r="F1936" s="4"/>
      <c r="H1936" s="25"/>
      <c r="I1936" s="25"/>
      <c r="M1936" s="42"/>
      <c r="N1936" s="9"/>
      <c r="O1936" s="9"/>
      <c r="P1936" s="9"/>
      <c r="Q1936" s="8"/>
      <c r="R1936" s="8"/>
      <c r="S1936" s="42"/>
      <c r="T1936" s="42"/>
      <c r="U1936" s="42"/>
      <c r="V1936" s="42"/>
      <c r="W1936" s="42"/>
      <c r="X1936" s="42"/>
      <c r="Y1936" s="25"/>
    </row>
    <row r="1937" spans="5:25">
      <c r="F1937" s="4"/>
      <c r="H1937" s="25"/>
      <c r="I1937" s="25"/>
      <c r="M1937" s="42"/>
      <c r="N1937" s="9"/>
      <c r="O1937" s="9"/>
      <c r="P1937" s="9"/>
      <c r="Q1937" s="8"/>
      <c r="R1937" s="8"/>
      <c r="S1937" s="42"/>
      <c r="T1937" s="42"/>
      <c r="U1937" s="42"/>
      <c r="V1937" s="42"/>
      <c r="W1937" s="42"/>
      <c r="X1937" s="42"/>
      <c r="Y1937" s="25"/>
    </row>
    <row r="1938" spans="5:25">
      <c r="F1938" s="4"/>
      <c r="H1938" s="25"/>
      <c r="I1938" s="25"/>
      <c r="M1938" s="42"/>
      <c r="N1938" s="9"/>
      <c r="O1938" s="9"/>
      <c r="P1938" s="9"/>
      <c r="Q1938" s="8"/>
      <c r="R1938" s="8"/>
      <c r="S1938" s="42"/>
      <c r="T1938" s="42"/>
      <c r="U1938" s="42"/>
      <c r="V1938" s="42"/>
      <c r="W1938" s="42"/>
      <c r="X1938" s="42"/>
      <c r="Y1938" s="25"/>
    </row>
    <row r="1939" spans="5:25">
      <c r="F1939" s="4"/>
      <c r="H1939" s="25"/>
      <c r="I1939" s="25"/>
      <c r="M1939" s="42"/>
      <c r="N1939" s="9"/>
      <c r="O1939" s="9"/>
      <c r="P1939" s="9"/>
      <c r="Q1939" s="8"/>
      <c r="R1939" s="8"/>
      <c r="S1939" s="42"/>
      <c r="T1939" s="42"/>
      <c r="U1939" s="42"/>
      <c r="V1939" s="42"/>
      <c r="W1939" s="42"/>
      <c r="X1939" s="42"/>
      <c r="Y1939" s="25"/>
    </row>
    <row r="1940" spans="5:25">
      <c r="F1940" s="4"/>
      <c r="H1940" s="25"/>
      <c r="I1940" s="25"/>
      <c r="M1940" s="42"/>
      <c r="N1940" s="9"/>
      <c r="O1940" s="9"/>
      <c r="P1940" s="9"/>
      <c r="Q1940" s="8"/>
      <c r="R1940" s="8"/>
      <c r="S1940" s="42"/>
      <c r="T1940" s="42"/>
      <c r="U1940" s="42"/>
      <c r="V1940" s="42"/>
      <c r="W1940" s="42"/>
      <c r="X1940" s="42"/>
      <c r="Y1940" s="25"/>
    </row>
    <row r="1941" spans="5:25">
      <c r="F1941" s="4"/>
      <c r="H1941" s="25"/>
      <c r="I1941" s="25"/>
      <c r="M1941" s="42"/>
      <c r="N1941" s="9"/>
      <c r="O1941" s="9"/>
      <c r="P1941" s="9"/>
      <c r="Q1941" s="8"/>
      <c r="R1941" s="8"/>
      <c r="S1941" s="42"/>
      <c r="T1941" s="42"/>
      <c r="U1941" s="42"/>
      <c r="V1941" s="42"/>
      <c r="W1941" s="42"/>
      <c r="X1941" s="42"/>
      <c r="Y1941" s="25"/>
    </row>
    <row r="1942" spans="5:25">
      <c r="F1942" s="4"/>
      <c r="H1942" s="25"/>
      <c r="I1942" s="25"/>
      <c r="M1942" s="42"/>
      <c r="N1942" s="9"/>
      <c r="O1942" s="9"/>
      <c r="P1942" s="9"/>
      <c r="Q1942" s="8"/>
      <c r="R1942" s="8"/>
      <c r="S1942" s="42"/>
      <c r="T1942" s="42"/>
      <c r="U1942" s="42"/>
      <c r="V1942" s="42"/>
      <c r="W1942" s="42"/>
      <c r="X1942" s="42"/>
      <c r="Y1942" s="25"/>
    </row>
    <row r="1943" spans="5:25">
      <c r="F1943" s="4"/>
      <c r="H1943" s="25"/>
      <c r="I1943" s="25"/>
      <c r="M1943" s="42"/>
      <c r="N1943" s="9"/>
      <c r="O1943" s="9"/>
      <c r="P1943" s="9"/>
      <c r="Q1943" s="8"/>
      <c r="R1943" s="8"/>
      <c r="S1943" s="42"/>
      <c r="T1943" s="42"/>
      <c r="U1943" s="42"/>
      <c r="V1943" s="42"/>
      <c r="W1943" s="42"/>
      <c r="X1943" s="42"/>
      <c r="Y1943" s="25"/>
    </row>
    <row r="1944" spans="5:25">
      <c r="F1944" s="4"/>
      <c r="H1944" s="25"/>
      <c r="I1944" s="25"/>
      <c r="M1944" s="42"/>
      <c r="N1944" s="9"/>
      <c r="O1944" s="9"/>
      <c r="P1944" s="9"/>
      <c r="Q1944" s="8"/>
      <c r="R1944" s="8"/>
      <c r="S1944" s="42"/>
      <c r="T1944" s="42"/>
      <c r="U1944" s="42"/>
      <c r="V1944" s="42"/>
      <c r="W1944" s="42"/>
      <c r="X1944" s="42"/>
      <c r="Y1944" s="25"/>
    </row>
    <row r="1945" spans="5:25">
      <c r="F1945" s="4"/>
      <c r="H1945" s="25"/>
      <c r="I1945" s="25"/>
      <c r="M1945" s="42"/>
      <c r="N1945" s="9"/>
      <c r="O1945" s="9"/>
      <c r="P1945" s="9"/>
      <c r="Q1945" s="8"/>
      <c r="R1945" s="8"/>
      <c r="S1945" s="42"/>
      <c r="T1945" s="42"/>
      <c r="U1945" s="42"/>
      <c r="V1945" s="42"/>
      <c r="W1945" s="42"/>
      <c r="X1945" s="42"/>
      <c r="Y1945" s="25"/>
    </row>
    <row r="1946" spans="5:25">
      <c r="E1946" s="38"/>
      <c r="F1946" s="4"/>
      <c r="H1946" s="25"/>
      <c r="I1946" s="25"/>
      <c r="M1946" s="42"/>
      <c r="N1946" s="9"/>
      <c r="O1946" s="9"/>
      <c r="P1946" s="9"/>
      <c r="Q1946" s="8"/>
      <c r="R1946" s="8"/>
      <c r="S1946" s="42"/>
      <c r="T1946" s="42"/>
      <c r="U1946" s="42"/>
      <c r="V1946" s="42"/>
      <c r="W1946" s="42"/>
      <c r="X1946" s="42"/>
      <c r="Y1946" s="25"/>
    </row>
    <row r="1947" spans="5:25">
      <c r="F1947" s="4"/>
      <c r="H1947" s="25"/>
      <c r="I1947" s="25"/>
      <c r="M1947" s="42"/>
      <c r="N1947" s="9"/>
      <c r="O1947" s="9"/>
      <c r="P1947" s="9"/>
      <c r="Q1947" s="8"/>
      <c r="R1947" s="8"/>
      <c r="S1947" s="42"/>
      <c r="T1947" s="42"/>
      <c r="U1947" s="42"/>
      <c r="V1947" s="42"/>
      <c r="W1947" s="42"/>
      <c r="X1947" s="42"/>
      <c r="Y1947" s="25"/>
    </row>
    <row r="1948" spans="5:25">
      <c r="F1948" s="4"/>
      <c r="H1948" s="25"/>
      <c r="I1948" s="25"/>
      <c r="M1948" s="42"/>
      <c r="N1948" s="9"/>
      <c r="O1948" s="9"/>
      <c r="P1948" s="9"/>
      <c r="Q1948" s="8"/>
      <c r="R1948" s="8"/>
      <c r="S1948" s="42"/>
      <c r="T1948" s="42"/>
      <c r="U1948" s="42"/>
      <c r="V1948" s="42"/>
      <c r="W1948" s="42"/>
      <c r="X1948" s="42"/>
      <c r="Y1948" s="25"/>
    </row>
    <row r="1949" spans="5:25">
      <c r="F1949" s="4"/>
      <c r="H1949" s="25"/>
      <c r="I1949" s="25"/>
      <c r="M1949" s="42"/>
      <c r="N1949" s="9"/>
      <c r="O1949" s="9"/>
      <c r="P1949" s="9"/>
      <c r="Q1949" s="8"/>
      <c r="R1949" s="8"/>
      <c r="S1949" s="42"/>
      <c r="T1949" s="42"/>
      <c r="U1949" s="42"/>
      <c r="V1949" s="42"/>
      <c r="W1949" s="42"/>
      <c r="X1949" s="42"/>
      <c r="Y1949" s="25"/>
    </row>
    <row r="1950" spans="5:25">
      <c r="F1950" s="4"/>
      <c r="H1950" s="25"/>
      <c r="I1950" s="25"/>
      <c r="M1950" s="42"/>
      <c r="N1950" s="9"/>
      <c r="O1950" s="9"/>
      <c r="P1950" s="9"/>
      <c r="Q1950" s="8"/>
      <c r="R1950" s="8"/>
      <c r="S1950" s="42"/>
      <c r="T1950" s="42"/>
      <c r="U1950" s="42"/>
      <c r="V1950" s="42"/>
      <c r="W1950" s="42"/>
      <c r="X1950" s="42"/>
      <c r="Y1950" s="25"/>
    </row>
    <row r="1951" spans="5:25">
      <c r="F1951" s="4"/>
      <c r="H1951" s="25"/>
      <c r="I1951" s="25"/>
      <c r="M1951" s="42"/>
      <c r="N1951" s="9"/>
      <c r="O1951" s="9"/>
      <c r="P1951" s="9"/>
      <c r="Q1951" s="8"/>
      <c r="R1951" s="8"/>
      <c r="S1951" s="42"/>
      <c r="T1951" s="42"/>
      <c r="U1951" s="42"/>
      <c r="V1951" s="42"/>
      <c r="W1951" s="42"/>
      <c r="X1951" s="42"/>
      <c r="Y1951" s="25"/>
    </row>
    <row r="1952" spans="5:25">
      <c r="F1952" s="4"/>
      <c r="H1952" s="25"/>
      <c r="I1952" s="25"/>
      <c r="M1952" s="42"/>
      <c r="N1952" s="9"/>
      <c r="O1952" s="9"/>
      <c r="P1952" s="9"/>
      <c r="Q1952" s="8"/>
      <c r="R1952" s="8"/>
      <c r="S1952" s="42"/>
      <c r="T1952" s="42"/>
      <c r="U1952" s="42"/>
      <c r="V1952" s="42"/>
      <c r="W1952" s="42"/>
      <c r="X1952" s="42"/>
      <c r="Y1952" s="25"/>
    </row>
    <row r="1953" spans="5:25">
      <c r="F1953" s="4"/>
      <c r="H1953" s="25"/>
      <c r="I1953" s="25"/>
      <c r="M1953" s="42"/>
      <c r="N1953" s="9"/>
      <c r="O1953" s="9"/>
      <c r="P1953" s="9"/>
      <c r="Q1953" s="8"/>
      <c r="R1953" s="8"/>
      <c r="S1953" s="42"/>
      <c r="T1953" s="42"/>
      <c r="U1953" s="42"/>
      <c r="V1953" s="42"/>
      <c r="W1953" s="42"/>
      <c r="X1953" s="42"/>
      <c r="Y1953" s="25"/>
    </row>
    <row r="1954" spans="5:25">
      <c r="F1954" s="4"/>
      <c r="H1954" s="25"/>
      <c r="I1954" s="25"/>
      <c r="M1954" s="42"/>
      <c r="N1954" s="9"/>
      <c r="O1954" s="9"/>
      <c r="P1954" s="9"/>
      <c r="Q1954" s="8"/>
      <c r="R1954" s="8"/>
      <c r="S1954" s="42"/>
      <c r="T1954" s="42"/>
      <c r="U1954" s="42"/>
      <c r="V1954" s="42"/>
      <c r="W1954" s="42"/>
      <c r="X1954" s="42"/>
      <c r="Y1954" s="25"/>
    </row>
    <row r="1955" spans="5:25">
      <c r="F1955" s="4"/>
      <c r="H1955" s="25"/>
      <c r="I1955" s="25"/>
      <c r="M1955" s="42"/>
      <c r="N1955" s="9"/>
      <c r="O1955" s="9"/>
      <c r="P1955" s="9"/>
      <c r="Q1955" s="8"/>
      <c r="R1955" s="8"/>
      <c r="S1955" s="42"/>
      <c r="T1955" s="42"/>
      <c r="U1955" s="42"/>
      <c r="V1955" s="42"/>
      <c r="W1955" s="42"/>
      <c r="X1955" s="42"/>
      <c r="Y1955" s="25"/>
    </row>
    <row r="1956" spans="5:25">
      <c r="F1956" s="4"/>
      <c r="H1956" s="25"/>
      <c r="I1956" s="25"/>
      <c r="M1956" s="42"/>
      <c r="N1956" s="9"/>
      <c r="O1956" s="9"/>
      <c r="P1956" s="9"/>
      <c r="Q1956" s="8"/>
      <c r="R1956" s="8"/>
      <c r="S1956" s="42"/>
      <c r="T1956" s="42"/>
      <c r="U1956" s="42"/>
      <c r="V1956" s="42"/>
      <c r="W1956" s="42"/>
      <c r="X1956" s="42"/>
      <c r="Y1956" s="25"/>
    </row>
    <row r="1957" spans="5:25">
      <c r="F1957" s="4"/>
      <c r="H1957" s="25"/>
      <c r="I1957" s="25"/>
      <c r="M1957" s="42"/>
      <c r="N1957" s="9"/>
      <c r="O1957" s="9"/>
      <c r="P1957" s="9"/>
      <c r="Q1957" s="8"/>
      <c r="R1957" s="8"/>
      <c r="S1957" s="42"/>
      <c r="T1957" s="42"/>
      <c r="U1957" s="42"/>
      <c r="V1957" s="42"/>
      <c r="W1957" s="42"/>
      <c r="X1957" s="42"/>
      <c r="Y1957" s="25"/>
    </row>
    <row r="1958" spans="5:25">
      <c r="F1958" s="4"/>
      <c r="H1958" s="25"/>
      <c r="I1958" s="25"/>
      <c r="M1958" s="42"/>
      <c r="N1958" s="9"/>
      <c r="O1958" s="9"/>
      <c r="P1958" s="9"/>
      <c r="Q1958" s="8"/>
      <c r="R1958" s="8"/>
      <c r="S1958" s="42"/>
      <c r="T1958" s="42"/>
      <c r="U1958" s="42"/>
      <c r="V1958" s="42"/>
      <c r="W1958" s="42"/>
      <c r="X1958" s="42"/>
      <c r="Y1958" s="25"/>
    </row>
    <row r="1959" spans="5:25">
      <c r="F1959" s="4"/>
      <c r="H1959" s="25"/>
      <c r="I1959" s="25"/>
      <c r="M1959" s="42"/>
      <c r="N1959" s="9"/>
      <c r="O1959" s="9"/>
      <c r="P1959" s="9"/>
      <c r="Q1959" s="8"/>
      <c r="R1959" s="8"/>
      <c r="S1959" s="42"/>
      <c r="T1959" s="42"/>
      <c r="U1959" s="42"/>
      <c r="V1959" s="42"/>
      <c r="W1959" s="42"/>
      <c r="X1959" s="42"/>
      <c r="Y1959" s="25"/>
    </row>
    <row r="1960" spans="5:25">
      <c r="F1960" s="4"/>
      <c r="H1960" s="25"/>
      <c r="I1960" s="25"/>
      <c r="M1960" s="42"/>
      <c r="N1960" s="9"/>
      <c r="O1960" s="9"/>
      <c r="P1960" s="9"/>
      <c r="Q1960" s="8"/>
      <c r="R1960" s="8"/>
      <c r="S1960" s="42"/>
      <c r="T1960" s="42"/>
      <c r="U1960" s="42"/>
      <c r="V1960" s="42"/>
      <c r="W1960" s="42"/>
      <c r="X1960" s="42"/>
      <c r="Y1960" s="25"/>
    </row>
    <row r="1961" spans="5:25">
      <c r="F1961" s="4"/>
      <c r="H1961" s="25"/>
      <c r="I1961" s="25"/>
      <c r="M1961" s="42"/>
      <c r="N1961" s="9"/>
      <c r="O1961" s="9"/>
      <c r="P1961" s="9"/>
      <c r="Q1961" s="8"/>
      <c r="R1961" s="8"/>
      <c r="S1961" s="42"/>
      <c r="T1961" s="42"/>
      <c r="U1961" s="42"/>
      <c r="V1961" s="42"/>
      <c r="W1961" s="42"/>
      <c r="X1961" s="42"/>
      <c r="Y1961" s="25"/>
    </row>
    <row r="1962" spans="5:25">
      <c r="F1962" s="4"/>
      <c r="H1962" s="25"/>
      <c r="I1962" s="25"/>
      <c r="M1962" s="42"/>
      <c r="N1962" s="9"/>
      <c r="O1962" s="9"/>
      <c r="P1962" s="9"/>
      <c r="Q1962" s="8"/>
      <c r="R1962" s="8"/>
      <c r="S1962" s="42"/>
      <c r="T1962" s="42"/>
      <c r="U1962" s="42"/>
      <c r="V1962" s="42"/>
      <c r="W1962" s="42"/>
      <c r="X1962" s="42"/>
      <c r="Y1962" s="25"/>
    </row>
    <row r="1963" spans="5:25">
      <c r="F1963" s="4"/>
      <c r="H1963" s="25"/>
      <c r="I1963" s="25"/>
      <c r="M1963" s="42"/>
      <c r="N1963" s="9"/>
      <c r="O1963" s="9"/>
      <c r="P1963" s="9"/>
      <c r="Q1963" s="8"/>
      <c r="R1963" s="8"/>
      <c r="S1963" s="42"/>
      <c r="T1963" s="42"/>
      <c r="U1963" s="42"/>
      <c r="V1963" s="42"/>
      <c r="W1963" s="42"/>
      <c r="X1963" s="42"/>
      <c r="Y1963" s="25"/>
    </row>
    <row r="1964" spans="5:25">
      <c r="F1964" s="4"/>
      <c r="H1964" s="25"/>
      <c r="I1964" s="25"/>
      <c r="M1964" s="42"/>
      <c r="N1964" s="9"/>
      <c r="O1964" s="9"/>
      <c r="P1964" s="9"/>
      <c r="Q1964" s="8"/>
      <c r="R1964" s="8"/>
      <c r="S1964" s="42"/>
      <c r="T1964" s="42"/>
      <c r="U1964" s="42"/>
      <c r="V1964" s="42"/>
      <c r="W1964" s="42"/>
      <c r="X1964" s="42"/>
      <c r="Y1964" s="25"/>
    </row>
    <row r="1965" spans="5:25">
      <c r="E1965" s="38"/>
      <c r="F1965" s="4"/>
      <c r="H1965" s="25"/>
      <c r="I1965" s="25"/>
      <c r="M1965" s="42"/>
      <c r="N1965" s="9"/>
      <c r="O1965" s="9"/>
      <c r="P1965" s="9"/>
      <c r="Q1965" s="8"/>
      <c r="R1965" s="8"/>
      <c r="S1965" s="42"/>
      <c r="T1965" s="42"/>
      <c r="U1965" s="42"/>
      <c r="V1965" s="42"/>
      <c r="W1965" s="42"/>
      <c r="X1965" s="42"/>
      <c r="Y1965" s="25"/>
    </row>
    <row r="1966" spans="5:25">
      <c r="F1966" s="4"/>
      <c r="H1966" s="25"/>
      <c r="I1966" s="25"/>
      <c r="M1966" s="42"/>
      <c r="N1966" s="9"/>
      <c r="O1966" s="9"/>
      <c r="P1966" s="9"/>
      <c r="Q1966" s="8"/>
      <c r="R1966" s="8"/>
      <c r="S1966" s="42"/>
      <c r="T1966" s="42"/>
      <c r="U1966" s="42"/>
      <c r="V1966" s="42"/>
      <c r="W1966" s="42"/>
      <c r="X1966" s="42"/>
      <c r="Y1966" s="25"/>
    </row>
    <row r="1967" spans="5:25">
      <c r="E1967" s="38"/>
      <c r="F1967" s="4"/>
      <c r="H1967" s="25"/>
      <c r="I1967" s="25"/>
      <c r="M1967" s="42"/>
      <c r="N1967" s="9"/>
      <c r="O1967" s="9"/>
      <c r="P1967" s="9"/>
      <c r="Q1967" s="8"/>
      <c r="R1967" s="8"/>
      <c r="S1967" s="42"/>
      <c r="T1967" s="42"/>
      <c r="U1967" s="42"/>
      <c r="V1967" s="42"/>
      <c r="W1967" s="42"/>
      <c r="X1967" s="42"/>
      <c r="Y1967" s="25"/>
    </row>
    <row r="1968" spans="5:25">
      <c r="F1968" s="4"/>
      <c r="H1968" s="25"/>
      <c r="I1968" s="25"/>
      <c r="M1968" s="42"/>
      <c r="N1968" s="9"/>
      <c r="O1968" s="9"/>
      <c r="P1968" s="9"/>
      <c r="Q1968" s="8"/>
      <c r="R1968" s="8"/>
      <c r="S1968" s="42"/>
      <c r="T1968" s="42"/>
      <c r="U1968" s="42"/>
      <c r="V1968" s="42"/>
      <c r="W1968" s="42"/>
      <c r="X1968" s="42"/>
      <c r="Y1968" s="25"/>
    </row>
    <row r="1969" spans="5:25">
      <c r="E1969" s="38"/>
      <c r="F1969" s="4"/>
      <c r="H1969" s="25"/>
      <c r="I1969" s="25"/>
      <c r="M1969" s="42"/>
      <c r="N1969" s="9"/>
      <c r="O1969" s="9"/>
      <c r="P1969" s="9"/>
      <c r="Q1969" s="8"/>
      <c r="R1969" s="8"/>
      <c r="S1969" s="42"/>
      <c r="T1969" s="42"/>
      <c r="U1969" s="42"/>
      <c r="V1969" s="42"/>
      <c r="W1969" s="42"/>
      <c r="X1969" s="42"/>
      <c r="Y1969" s="25"/>
    </row>
    <row r="1970" spans="5:25">
      <c r="F1970" s="4"/>
      <c r="H1970" s="25"/>
      <c r="I1970" s="25"/>
      <c r="M1970" s="42"/>
      <c r="N1970" s="9"/>
      <c r="O1970" s="9"/>
      <c r="P1970" s="9"/>
      <c r="Q1970" s="8"/>
      <c r="R1970" s="8"/>
      <c r="S1970" s="42"/>
      <c r="T1970" s="42"/>
      <c r="U1970" s="42"/>
      <c r="V1970" s="42"/>
      <c r="W1970" s="42"/>
      <c r="X1970" s="42"/>
      <c r="Y1970" s="25"/>
    </row>
    <row r="1971" spans="5:25">
      <c r="E1971" s="38"/>
      <c r="F1971" s="4"/>
      <c r="H1971" s="25"/>
      <c r="I1971" s="25"/>
      <c r="M1971" s="42"/>
      <c r="N1971" s="9"/>
      <c r="O1971" s="9"/>
      <c r="P1971" s="9"/>
      <c r="Q1971" s="8"/>
      <c r="R1971" s="8"/>
      <c r="S1971" s="42"/>
      <c r="T1971" s="42"/>
      <c r="U1971" s="42"/>
      <c r="V1971" s="42"/>
      <c r="W1971" s="42"/>
      <c r="X1971" s="42"/>
      <c r="Y1971" s="25"/>
    </row>
    <row r="1972" spans="5:25">
      <c r="F1972" s="4"/>
      <c r="H1972" s="25"/>
      <c r="I1972" s="25"/>
      <c r="M1972" s="42"/>
      <c r="N1972" s="9"/>
      <c r="O1972" s="9"/>
      <c r="P1972" s="9"/>
      <c r="Q1972" s="8"/>
      <c r="R1972" s="8"/>
      <c r="S1972" s="42"/>
      <c r="T1972" s="42"/>
      <c r="U1972" s="42"/>
      <c r="V1972" s="42"/>
      <c r="W1972" s="42"/>
      <c r="X1972" s="42"/>
      <c r="Y1972" s="25"/>
    </row>
    <row r="1973" spans="5:25">
      <c r="F1973" s="4"/>
      <c r="H1973" s="25"/>
      <c r="I1973" s="25"/>
      <c r="M1973" s="42"/>
      <c r="N1973" s="9"/>
      <c r="O1973" s="9"/>
      <c r="P1973" s="9"/>
      <c r="Q1973" s="8"/>
      <c r="R1973" s="8"/>
      <c r="S1973" s="42"/>
      <c r="T1973" s="42"/>
      <c r="U1973" s="42"/>
      <c r="V1973" s="42"/>
      <c r="W1973" s="42"/>
      <c r="X1973" s="42"/>
      <c r="Y1973" s="25"/>
    </row>
    <row r="1974" spans="5:25">
      <c r="F1974" s="4"/>
      <c r="H1974" s="25"/>
      <c r="I1974" s="25"/>
      <c r="M1974" s="42"/>
      <c r="N1974" s="9"/>
      <c r="O1974" s="9"/>
      <c r="P1974" s="9"/>
      <c r="Q1974" s="8"/>
      <c r="R1974" s="8"/>
      <c r="S1974" s="42"/>
      <c r="T1974" s="42"/>
      <c r="U1974" s="42"/>
      <c r="V1974" s="42"/>
      <c r="W1974" s="42"/>
      <c r="X1974" s="42"/>
      <c r="Y1974" s="25"/>
    </row>
    <row r="1975" spans="5:25">
      <c r="F1975" s="4"/>
      <c r="H1975" s="25"/>
      <c r="I1975" s="25"/>
      <c r="M1975" s="42"/>
      <c r="N1975" s="9"/>
      <c r="O1975" s="9"/>
      <c r="P1975" s="9"/>
      <c r="Q1975" s="8"/>
      <c r="R1975" s="8"/>
      <c r="S1975" s="42"/>
      <c r="T1975" s="42"/>
      <c r="U1975" s="42"/>
      <c r="V1975" s="42"/>
      <c r="W1975" s="42"/>
      <c r="X1975" s="42"/>
      <c r="Y1975" s="25"/>
    </row>
    <row r="1976" spans="5:25">
      <c r="E1976" s="38"/>
      <c r="F1976" s="4"/>
      <c r="H1976" s="25"/>
      <c r="I1976" s="25"/>
      <c r="M1976" s="42"/>
      <c r="N1976" s="9"/>
      <c r="O1976" s="9"/>
      <c r="P1976" s="9"/>
      <c r="Q1976" s="8"/>
      <c r="R1976" s="8"/>
      <c r="S1976" s="42"/>
      <c r="T1976" s="42"/>
      <c r="U1976" s="42"/>
      <c r="V1976" s="42"/>
      <c r="W1976" s="42"/>
      <c r="X1976" s="42"/>
      <c r="Y1976" s="25"/>
    </row>
    <row r="1977" spans="5:25">
      <c r="F1977" s="4"/>
      <c r="H1977" s="25"/>
      <c r="I1977" s="25"/>
      <c r="M1977" s="42"/>
      <c r="N1977" s="9"/>
      <c r="O1977" s="9"/>
      <c r="P1977" s="9"/>
      <c r="Q1977" s="8"/>
      <c r="R1977" s="8"/>
      <c r="S1977" s="42"/>
      <c r="T1977" s="42"/>
      <c r="U1977" s="42"/>
      <c r="V1977" s="42"/>
      <c r="W1977" s="42"/>
      <c r="X1977" s="42"/>
      <c r="Y1977" s="25"/>
    </row>
    <row r="1978" spans="5:25">
      <c r="F1978" s="4"/>
      <c r="H1978" s="25"/>
      <c r="I1978" s="25"/>
      <c r="M1978" s="42"/>
      <c r="N1978" s="9"/>
      <c r="O1978" s="9"/>
      <c r="P1978" s="9"/>
      <c r="Q1978" s="8"/>
      <c r="R1978" s="8"/>
      <c r="S1978" s="42"/>
      <c r="T1978" s="42"/>
      <c r="U1978" s="42"/>
      <c r="V1978" s="42"/>
      <c r="W1978" s="42"/>
      <c r="X1978" s="42"/>
      <c r="Y1978" s="25"/>
    </row>
    <row r="1979" spans="5:25">
      <c r="F1979" s="4"/>
      <c r="H1979" s="25"/>
      <c r="I1979" s="25"/>
      <c r="M1979" s="42"/>
      <c r="N1979" s="9"/>
      <c r="O1979" s="9"/>
      <c r="P1979" s="9"/>
      <c r="Q1979" s="8"/>
      <c r="R1979" s="8"/>
      <c r="S1979" s="42"/>
      <c r="T1979" s="42"/>
      <c r="U1979" s="42"/>
      <c r="V1979" s="42"/>
      <c r="W1979" s="42"/>
      <c r="X1979" s="42"/>
      <c r="Y1979" s="25"/>
    </row>
    <row r="1980" spans="5:25">
      <c r="E1980" s="38"/>
      <c r="F1980" s="4"/>
      <c r="H1980" s="25"/>
      <c r="I1980" s="25"/>
      <c r="M1980" s="42"/>
      <c r="N1980" s="9"/>
      <c r="O1980" s="9"/>
      <c r="P1980" s="9"/>
      <c r="Q1980" s="8"/>
      <c r="R1980" s="8"/>
      <c r="S1980" s="42"/>
      <c r="T1980" s="42"/>
      <c r="U1980" s="42"/>
      <c r="V1980" s="42"/>
      <c r="W1980" s="42"/>
      <c r="X1980" s="42"/>
      <c r="Y1980" s="25"/>
    </row>
    <row r="1981" spans="5:25">
      <c r="F1981" s="4"/>
      <c r="H1981" s="25"/>
      <c r="I1981" s="25"/>
      <c r="M1981" s="42"/>
      <c r="N1981" s="9"/>
      <c r="O1981" s="9"/>
      <c r="P1981" s="9"/>
      <c r="Q1981" s="8"/>
      <c r="R1981" s="8"/>
      <c r="S1981" s="42"/>
      <c r="T1981" s="42"/>
      <c r="U1981" s="42"/>
      <c r="V1981" s="42"/>
      <c r="W1981" s="42"/>
      <c r="X1981" s="42"/>
      <c r="Y1981" s="25"/>
    </row>
    <row r="1982" spans="5:25">
      <c r="F1982" s="4"/>
      <c r="H1982" s="25"/>
      <c r="I1982" s="25"/>
      <c r="M1982" s="42"/>
      <c r="N1982" s="9"/>
      <c r="O1982" s="9"/>
      <c r="P1982" s="9"/>
      <c r="Q1982" s="8"/>
      <c r="R1982" s="8"/>
      <c r="S1982" s="42"/>
      <c r="T1982" s="42"/>
      <c r="U1982" s="42"/>
      <c r="V1982" s="42"/>
      <c r="W1982" s="42"/>
      <c r="X1982" s="42"/>
      <c r="Y1982" s="25"/>
    </row>
    <row r="1983" spans="5:25">
      <c r="E1983" s="38"/>
      <c r="F1983" s="4"/>
      <c r="H1983" s="25"/>
      <c r="I1983" s="25"/>
      <c r="M1983" s="42"/>
      <c r="N1983" s="9"/>
      <c r="O1983" s="9"/>
      <c r="P1983" s="9"/>
      <c r="Q1983" s="8"/>
      <c r="R1983" s="8"/>
      <c r="S1983" s="42"/>
      <c r="T1983" s="42"/>
      <c r="U1983" s="42"/>
      <c r="V1983" s="42"/>
      <c r="W1983" s="42"/>
      <c r="X1983" s="42"/>
      <c r="Y1983" s="25"/>
    </row>
    <row r="1984" spans="5:25">
      <c r="F1984" s="4"/>
      <c r="H1984" s="25"/>
      <c r="I1984" s="25"/>
      <c r="M1984" s="42"/>
      <c r="N1984" s="9"/>
      <c r="O1984" s="9"/>
      <c r="P1984" s="9"/>
      <c r="Q1984" s="8"/>
      <c r="R1984" s="8"/>
      <c r="S1984" s="42"/>
      <c r="T1984" s="42"/>
      <c r="U1984" s="42"/>
      <c r="V1984" s="42"/>
      <c r="W1984" s="42"/>
      <c r="X1984" s="42"/>
      <c r="Y1984" s="25"/>
    </row>
    <row r="1985" spans="5:25">
      <c r="F1985" s="4"/>
      <c r="H1985" s="25"/>
      <c r="I1985" s="25"/>
      <c r="M1985" s="42"/>
      <c r="N1985" s="9"/>
      <c r="O1985" s="9"/>
      <c r="P1985" s="9"/>
      <c r="Q1985" s="8"/>
      <c r="R1985" s="8"/>
      <c r="S1985" s="42"/>
      <c r="T1985" s="42"/>
      <c r="U1985" s="42"/>
      <c r="V1985" s="42"/>
      <c r="W1985" s="42"/>
      <c r="X1985" s="42"/>
      <c r="Y1985" s="25"/>
    </row>
    <row r="1986" spans="5:25">
      <c r="E1986" s="38"/>
      <c r="F1986" s="4"/>
      <c r="H1986" s="25"/>
      <c r="I1986" s="25"/>
      <c r="M1986" s="42"/>
      <c r="N1986" s="9"/>
      <c r="O1986" s="9"/>
      <c r="P1986" s="9"/>
      <c r="Q1986" s="8"/>
      <c r="R1986" s="8"/>
      <c r="S1986" s="42"/>
      <c r="T1986" s="42"/>
      <c r="U1986" s="42"/>
      <c r="V1986" s="42"/>
      <c r="W1986" s="42"/>
      <c r="X1986" s="42"/>
      <c r="Y1986" s="25"/>
    </row>
    <row r="1987" spans="5:25">
      <c r="F1987" s="4"/>
      <c r="H1987" s="25"/>
      <c r="I1987" s="25"/>
      <c r="M1987" s="42"/>
      <c r="N1987" s="9"/>
      <c r="O1987" s="9"/>
      <c r="P1987" s="9"/>
      <c r="Q1987" s="8"/>
      <c r="R1987" s="8"/>
      <c r="S1987" s="42"/>
      <c r="T1987" s="42"/>
      <c r="U1987" s="42"/>
      <c r="V1987" s="42"/>
      <c r="W1987" s="42"/>
      <c r="X1987" s="42"/>
      <c r="Y1987" s="25"/>
    </row>
    <row r="1988" spans="5:25">
      <c r="F1988" s="4"/>
      <c r="H1988" s="25"/>
      <c r="I1988" s="25"/>
      <c r="M1988" s="42"/>
      <c r="N1988" s="9"/>
      <c r="O1988" s="9"/>
      <c r="P1988" s="9"/>
      <c r="Q1988" s="8"/>
      <c r="R1988" s="8"/>
      <c r="S1988" s="42"/>
      <c r="T1988" s="42"/>
      <c r="U1988" s="42"/>
      <c r="V1988" s="42"/>
      <c r="W1988" s="42"/>
      <c r="X1988" s="42"/>
      <c r="Y1988" s="25"/>
    </row>
    <row r="1989" spans="5:25">
      <c r="F1989" s="4"/>
      <c r="H1989" s="25"/>
      <c r="I1989" s="25"/>
      <c r="M1989" s="42"/>
      <c r="N1989" s="9"/>
      <c r="O1989" s="9"/>
      <c r="P1989" s="9"/>
      <c r="Q1989" s="8"/>
      <c r="R1989" s="8"/>
      <c r="S1989" s="42"/>
      <c r="T1989" s="42"/>
      <c r="U1989" s="42"/>
      <c r="V1989" s="42"/>
      <c r="W1989" s="42"/>
      <c r="X1989" s="42"/>
      <c r="Y1989" s="25"/>
    </row>
    <row r="1990" spans="5:25">
      <c r="E1990" s="38"/>
      <c r="F1990" s="4"/>
      <c r="H1990" s="25"/>
      <c r="I1990" s="25"/>
      <c r="M1990" s="42"/>
      <c r="N1990" s="9"/>
      <c r="O1990" s="9"/>
      <c r="P1990" s="9"/>
      <c r="Q1990" s="8"/>
      <c r="R1990" s="8"/>
      <c r="S1990" s="42"/>
      <c r="T1990" s="42"/>
      <c r="U1990" s="42"/>
      <c r="V1990" s="42"/>
      <c r="W1990" s="42"/>
      <c r="X1990" s="42"/>
      <c r="Y1990" s="25"/>
    </row>
    <row r="1991" spans="5:25">
      <c r="F1991" s="4"/>
      <c r="H1991" s="25"/>
      <c r="I1991" s="25"/>
      <c r="M1991" s="42"/>
      <c r="N1991" s="9"/>
      <c r="O1991" s="9"/>
      <c r="P1991" s="9"/>
      <c r="Q1991" s="8"/>
      <c r="R1991" s="8"/>
      <c r="S1991" s="42"/>
      <c r="T1991" s="42"/>
      <c r="U1991" s="42"/>
      <c r="V1991" s="42"/>
      <c r="W1991" s="42"/>
      <c r="X1991" s="42"/>
      <c r="Y1991" s="25"/>
    </row>
    <row r="1992" spans="5:25">
      <c r="F1992" s="4"/>
      <c r="H1992" s="25"/>
      <c r="I1992" s="25"/>
      <c r="M1992" s="42"/>
      <c r="N1992" s="9"/>
      <c r="O1992" s="9"/>
      <c r="P1992" s="9"/>
      <c r="Q1992" s="8"/>
      <c r="R1992" s="8"/>
      <c r="S1992" s="42"/>
      <c r="T1992" s="42"/>
      <c r="U1992" s="42"/>
      <c r="V1992" s="42"/>
      <c r="W1992" s="42"/>
      <c r="X1992" s="42"/>
      <c r="Y1992" s="25"/>
    </row>
    <row r="1993" spans="5:25">
      <c r="F1993" s="4"/>
      <c r="H1993" s="25"/>
      <c r="I1993" s="25"/>
      <c r="M1993" s="42"/>
      <c r="N1993" s="9"/>
      <c r="O1993" s="9"/>
      <c r="P1993" s="9"/>
      <c r="Q1993" s="8"/>
      <c r="R1993" s="8"/>
      <c r="S1993" s="42"/>
      <c r="T1993" s="42"/>
      <c r="U1993" s="42"/>
      <c r="V1993" s="42"/>
      <c r="W1993" s="42"/>
      <c r="X1993" s="42"/>
      <c r="Y1993" s="25"/>
    </row>
    <row r="1994" spans="5:25">
      <c r="F1994" s="4"/>
      <c r="H1994" s="25"/>
      <c r="I1994" s="25"/>
      <c r="M1994" s="42"/>
      <c r="N1994" s="9"/>
      <c r="O1994" s="9"/>
      <c r="P1994" s="9"/>
      <c r="Q1994" s="8"/>
      <c r="R1994" s="8"/>
      <c r="S1994" s="42"/>
      <c r="T1994" s="42"/>
      <c r="U1994" s="42"/>
      <c r="V1994" s="42"/>
      <c r="W1994" s="42"/>
      <c r="X1994" s="42"/>
      <c r="Y1994" s="25"/>
    </row>
    <row r="1995" spans="5:25">
      <c r="F1995" s="4"/>
      <c r="H1995" s="25"/>
      <c r="I1995" s="25"/>
      <c r="M1995" s="42"/>
      <c r="N1995" s="9"/>
      <c r="O1995" s="9"/>
      <c r="P1995" s="9"/>
      <c r="Q1995" s="8"/>
      <c r="R1995" s="8"/>
      <c r="S1995" s="42"/>
      <c r="T1995" s="42"/>
      <c r="U1995" s="42"/>
      <c r="V1995" s="42"/>
      <c r="W1995" s="42"/>
      <c r="X1995" s="42"/>
      <c r="Y1995" s="25"/>
    </row>
    <row r="1996" spans="5:25">
      <c r="F1996" s="4"/>
      <c r="H1996" s="25"/>
      <c r="I1996" s="25"/>
      <c r="M1996" s="42"/>
      <c r="N1996" s="9"/>
      <c r="O1996" s="9"/>
      <c r="P1996" s="9"/>
      <c r="Q1996" s="8"/>
      <c r="R1996" s="8"/>
      <c r="S1996" s="42"/>
      <c r="T1996" s="42"/>
      <c r="U1996" s="42"/>
      <c r="V1996" s="42"/>
      <c r="W1996" s="42"/>
      <c r="X1996" s="42"/>
      <c r="Y1996" s="25"/>
    </row>
    <row r="1997" spans="5:25">
      <c r="F1997" s="4"/>
      <c r="H1997" s="25"/>
      <c r="I1997" s="25"/>
      <c r="M1997" s="42"/>
      <c r="N1997" s="9"/>
      <c r="O1997" s="9"/>
      <c r="P1997" s="9"/>
      <c r="Q1997" s="8"/>
      <c r="R1997" s="8"/>
      <c r="S1997" s="42"/>
      <c r="T1997" s="42"/>
      <c r="U1997" s="42"/>
      <c r="V1997" s="42"/>
      <c r="W1997" s="42"/>
      <c r="X1997" s="42"/>
      <c r="Y1997" s="25"/>
    </row>
    <row r="1998" spans="5:25">
      <c r="F1998" s="4"/>
      <c r="H1998" s="25"/>
      <c r="I1998" s="25"/>
      <c r="M1998" s="42"/>
      <c r="N1998" s="9"/>
      <c r="O1998" s="9"/>
      <c r="P1998" s="9"/>
      <c r="Q1998" s="8"/>
      <c r="R1998" s="8"/>
      <c r="S1998" s="42"/>
      <c r="T1998" s="42"/>
      <c r="U1998" s="42"/>
      <c r="V1998" s="42"/>
      <c r="W1998" s="42"/>
      <c r="X1998" s="42"/>
      <c r="Y1998" s="25"/>
    </row>
    <row r="1999" spans="5:25">
      <c r="E1999" s="38"/>
      <c r="F1999" s="4"/>
      <c r="H1999" s="25"/>
      <c r="I1999" s="25"/>
      <c r="M1999" s="42"/>
      <c r="N1999" s="9"/>
      <c r="O1999" s="9"/>
      <c r="P1999" s="9"/>
      <c r="Q1999" s="8"/>
      <c r="R1999" s="8"/>
      <c r="S1999" s="42"/>
      <c r="T1999" s="42"/>
      <c r="U1999" s="42"/>
      <c r="V1999" s="42"/>
      <c r="W1999" s="42"/>
      <c r="X1999" s="42"/>
      <c r="Y1999" s="25"/>
    </row>
    <row r="2000" spans="5:25">
      <c r="F2000" s="4"/>
      <c r="H2000" s="25"/>
      <c r="I2000" s="25"/>
      <c r="M2000" s="42"/>
      <c r="N2000" s="9"/>
      <c r="O2000" s="9"/>
      <c r="P2000" s="9"/>
      <c r="Q2000" s="8"/>
      <c r="R2000" s="8"/>
      <c r="S2000" s="42"/>
      <c r="T2000" s="42"/>
      <c r="U2000" s="42"/>
      <c r="V2000" s="42"/>
      <c r="W2000" s="42"/>
      <c r="X2000" s="42"/>
      <c r="Y2000" s="25"/>
    </row>
    <row r="2001" spans="5:25">
      <c r="F2001" s="4"/>
      <c r="H2001" s="25"/>
      <c r="I2001" s="25"/>
      <c r="M2001" s="42"/>
      <c r="N2001" s="9"/>
      <c r="O2001" s="9"/>
      <c r="P2001" s="9"/>
      <c r="Q2001" s="8"/>
      <c r="R2001" s="8"/>
      <c r="S2001" s="42"/>
      <c r="T2001" s="42"/>
      <c r="U2001" s="42"/>
      <c r="V2001" s="42"/>
      <c r="W2001" s="42"/>
      <c r="X2001" s="42"/>
      <c r="Y2001" s="25"/>
    </row>
    <row r="2002" spans="5:25">
      <c r="E2002" s="38"/>
      <c r="F2002" s="4"/>
      <c r="H2002" s="25"/>
      <c r="I2002" s="25"/>
      <c r="M2002" s="42"/>
      <c r="N2002" s="9"/>
      <c r="O2002" s="9"/>
      <c r="P2002" s="9"/>
      <c r="Q2002" s="8"/>
      <c r="R2002" s="8"/>
      <c r="S2002" s="42"/>
      <c r="T2002" s="42"/>
      <c r="U2002" s="42"/>
      <c r="V2002" s="42"/>
      <c r="W2002" s="42"/>
      <c r="X2002" s="42"/>
      <c r="Y2002" s="25"/>
    </row>
    <row r="2003" spans="5:25">
      <c r="F2003" s="4"/>
      <c r="H2003" s="25"/>
      <c r="I2003" s="25"/>
      <c r="M2003" s="42"/>
      <c r="N2003" s="9"/>
      <c r="O2003" s="9"/>
      <c r="P2003" s="9"/>
      <c r="Q2003" s="8"/>
      <c r="R2003" s="8"/>
      <c r="S2003" s="42"/>
      <c r="T2003" s="42"/>
      <c r="U2003" s="42"/>
      <c r="V2003" s="42"/>
      <c r="W2003" s="42"/>
      <c r="X2003" s="42"/>
      <c r="Y2003" s="25"/>
    </row>
    <row r="2004" spans="5:25">
      <c r="F2004" s="4"/>
      <c r="H2004" s="25"/>
      <c r="I2004" s="25"/>
      <c r="M2004" s="42"/>
      <c r="N2004" s="9"/>
      <c r="O2004" s="9"/>
      <c r="P2004" s="9"/>
      <c r="Q2004" s="8"/>
      <c r="R2004" s="8"/>
      <c r="S2004" s="42"/>
      <c r="T2004" s="42"/>
      <c r="U2004" s="42"/>
      <c r="V2004" s="42"/>
      <c r="W2004" s="42"/>
      <c r="X2004" s="42"/>
      <c r="Y2004" s="25"/>
    </row>
    <row r="2005" spans="5:25">
      <c r="F2005" s="4"/>
      <c r="H2005" s="25"/>
      <c r="I2005" s="25"/>
      <c r="M2005" s="42"/>
      <c r="N2005" s="9"/>
      <c r="O2005" s="9"/>
      <c r="P2005" s="9"/>
      <c r="Q2005" s="8"/>
      <c r="R2005" s="8"/>
      <c r="S2005" s="42"/>
      <c r="T2005" s="42"/>
      <c r="U2005" s="42"/>
      <c r="V2005" s="42"/>
      <c r="W2005" s="42"/>
      <c r="X2005" s="42"/>
      <c r="Y2005" s="25"/>
    </row>
    <row r="2006" spans="5:25">
      <c r="F2006" s="4"/>
      <c r="H2006" s="25"/>
      <c r="I2006" s="25"/>
      <c r="M2006" s="42"/>
      <c r="N2006" s="9"/>
      <c r="O2006" s="9"/>
      <c r="P2006" s="9"/>
      <c r="Q2006" s="8"/>
      <c r="R2006" s="8"/>
      <c r="S2006" s="42"/>
      <c r="T2006" s="42"/>
      <c r="U2006" s="42"/>
      <c r="V2006" s="42"/>
      <c r="W2006" s="42"/>
      <c r="X2006" s="42"/>
      <c r="Y2006" s="25"/>
    </row>
    <row r="2007" spans="5:25">
      <c r="F2007" s="4"/>
      <c r="H2007" s="25"/>
      <c r="I2007" s="25"/>
      <c r="M2007" s="42"/>
      <c r="N2007" s="9"/>
      <c r="O2007" s="9"/>
      <c r="P2007" s="9"/>
      <c r="Q2007" s="8"/>
      <c r="R2007" s="8"/>
      <c r="S2007" s="42"/>
      <c r="T2007" s="42"/>
      <c r="U2007" s="42"/>
      <c r="V2007" s="42"/>
      <c r="W2007" s="42"/>
      <c r="X2007" s="42"/>
      <c r="Y2007" s="25"/>
    </row>
    <row r="2008" spans="5:25">
      <c r="F2008" s="4"/>
      <c r="H2008" s="25"/>
      <c r="I2008" s="25"/>
      <c r="M2008" s="42"/>
      <c r="N2008" s="9"/>
      <c r="O2008" s="9"/>
      <c r="P2008" s="9"/>
      <c r="Q2008" s="8"/>
      <c r="R2008" s="8"/>
      <c r="S2008" s="42"/>
      <c r="T2008" s="42"/>
      <c r="U2008" s="42"/>
      <c r="V2008" s="42"/>
      <c r="W2008" s="42"/>
      <c r="X2008" s="42"/>
      <c r="Y2008" s="25"/>
    </row>
    <row r="2009" spans="5:25">
      <c r="F2009" s="4"/>
      <c r="H2009" s="25"/>
      <c r="I2009" s="25"/>
      <c r="M2009" s="42"/>
      <c r="N2009" s="9"/>
      <c r="O2009" s="9"/>
      <c r="P2009" s="9"/>
      <c r="Q2009" s="8"/>
      <c r="R2009" s="8"/>
      <c r="S2009" s="42"/>
      <c r="T2009" s="42"/>
      <c r="U2009" s="42"/>
      <c r="V2009" s="42"/>
      <c r="W2009" s="42"/>
      <c r="X2009" s="42"/>
      <c r="Y2009" s="25"/>
    </row>
    <row r="2010" spans="5:25">
      <c r="F2010" s="4"/>
      <c r="H2010" s="25"/>
      <c r="I2010" s="25"/>
      <c r="M2010" s="42"/>
      <c r="N2010" s="9"/>
      <c r="O2010" s="9"/>
      <c r="P2010" s="9"/>
      <c r="Q2010" s="8"/>
      <c r="R2010" s="8"/>
      <c r="S2010" s="42"/>
      <c r="T2010" s="42"/>
      <c r="U2010" s="42"/>
      <c r="V2010" s="42"/>
      <c r="W2010" s="42"/>
      <c r="X2010" s="42"/>
      <c r="Y2010" s="25"/>
    </row>
    <row r="2011" spans="5:25">
      <c r="F2011" s="4"/>
      <c r="H2011" s="25"/>
      <c r="I2011" s="25"/>
      <c r="M2011" s="42"/>
      <c r="N2011" s="9"/>
      <c r="O2011" s="9"/>
      <c r="P2011" s="9"/>
      <c r="Q2011" s="8"/>
      <c r="R2011" s="8"/>
      <c r="S2011" s="42"/>
      <c r="T2011" s="42"/>
      <c r="U2011" s="42"/>
      <c r="V2011" s="42"/>
      <c r="W2011" s="42"/>
      <c r="X2011" s="42"/>
      <c r="Y2011" s="25"/>
    </row>
    <row r="2012" spans="5:25">
      <c r="F2012" s="4"/>
      <c r="H2012" s="25"/>
      <c r="I2012" s="25"/>
      <c r="M2012" s="42"/>
      <c r="N2012" s="9"/>
      <c r="O2012" s="9"/>
      <c r="P2012" s="9"/>
      <c r="Q2012" s="8"/>
      <c r="R2012" s="8"/>
      <c r="S2012" s="42"/>
      <c r="T2012" s="42"/>
      <c r="U2012" s="42"/>
      <c r="V2012" s="42"/>
      <c r="W2012" s="42"/>
      <c r="X2012" s="42"/>
      <c r="Y2012" s="25"/>
    </row>
    <row r="2013" spans="5:25">
      <c r="F2013" s="4"/>
      <c r="H2013" s="25"/>
      <c r="I2013" s="25"/>
      <c r="M2013" s="42"/>
      <c r="N2013" s="9"/>
      <c r="O2013" s="9"/>
      <c r="P2013" s="9"/>
      <c r="Q2013" s="8"/>
      <c r="R2013" s="8"/>
      <c r="S2013" s="42"/>
      <c r="T2013" s="42"/>
      <c r="U2013" s="42"/>
      <c r="V2013" s="42"/>
      <c r="W2013" s="42"/>
      <c r="X2013" s="42"/>
      <c r="Y2013" s="25"/>
    </row>
    <row r="2014" spans="5:25">
      <c r="F2014" s="4"/>
      <c r="H2014" s="25"/>
      <c r="I2014" s="25"/>
      <c r="M2014" s="42"/>
      <c r="N2014" s="9"/>
      <c r="O2014" s="9"/>
      <c r="P2014" s="9"/>
      <c r="Q2014" s="8"/>
      <c r="R2014" s="8"/>
      <c r="S2014" s="42"/>
      <c r="T2014" s="42"/>
      <c r="U2014" s="42"/>
      <c r="V2014" s="42"/>
      <c r="W2014" s="42"/>
      <c r="X2014" s="42"/>
      <c r="Y2014" s="25"/>
    </row>
    <row r="2015" spans="5:25">
      <c r="F2015" s="4"/>
      <c r="H2015" s="25"/>
      <c r="I2015" s="25"/>
      <c r="M2015" s="42"/>
      <c r="N2015" s="9"/>
      <c r="O2015" s="9"/>
      <c r="P2015" s="9"/>
      <c r="Q2015" s="8"/>
      <c r="R2015" s="8"/>
      <c r="S2015" s="42"/>
      <c r="T2015" s="42"/>
      <c r="U2015" s="42"/>
      <c r="V2015" s="42"/>
      <c r="W2015" s="42"/>
      <c r="X2015" s="42"/>
      <c r="Y2015" s="25"/>
    </row>
    <row r="2016" spans="5:25">
      <c r="F2016" s="4"/>
      <c r="H2016" s="25"/>
      <c r="I2016" s="25"/>
      <c r="M2016" s="42"/>
      <c r="N2016" s="9"/>
      <c r="O2016" s="9"/>
      <c r="P2016" s="9"/>
      <c r="Q2016" s="8"/>
      <c r="R2016" s="8"/>
      <c r="S2016" s="42"/>
      <c r="T2016" s="42"/>
      <c r="U2016" s="42"/>
      <c r="V2016" s="42"/>
      <c r="W2016" s="42"/>
      <c r="X2016" s="42"/>
      <c r="Y2016" s="25"/>
    </row>
    <row r="2017" spans="6:25">
      <c r="F2017" s="4"/>
      <c r="H2017" s="25"/>
      <c r="I2017" s="25"/>
      <c r="M2017" s="42"/>
      <c r="N2017" s="9"/>
      <c r="O2017" s="9"/>
      <c r="P2017" s="9"/>
      <c r="Q2017" s="8"/>
      <c r="R2017" s="8"/>
      <c r="S2017" s="42"/>
      <c r="T2017" s="42"/>
      <c r="U2017" s="42"/>
      <c r="V2017" s="42"/>
      <c r="W2017" s="42"/>
      <c r="X2017" s="42"/>
      <c r="Y2017" s="25"/>
    </row>
    <row r="2018" spans="6:25">
      <c r="F2018" s="4"/>
      <c r="H2018" s="25"/>
      <c r="I2018" s="25"/>
      <c r="M2018" s="42"/>
      <c r="N2018" s="9"/>
      <c r="O2018" s="9"/>
      <c r="P2018" s="9"/>
      <c r="Q2018" s="8"/>
      <c r="R2018" s="8"/>
      <c r="S2018" s="42"/>
      <c r="T2018" s="42"/>
      <c r="U2018" s="42"/>
      <c r="V2018" s="42"/>
      <c r="W2018" s="42"/>
      <c r="X2018" s="42"/>
      <c r="Y2018" s="25"/>
    </row>
    <row r="2019" spans="6:25">
      <c r="F2019" s="4"/>
      <c r="H2019" s="25"/>
      <c r="I2019" s="25"/>
      <c r="M2019" s="42"/>
      <c r="N2019" s="9"/>
      <c r="O2019" s="9"/>
      <c r="P2019" s="9"/>
      <c r="Q2019" s="8"/>
      <c r="R2019" s="8"/>
      <c r="S2019" s="42"/>
      <c r="T2019" s="42"/>
      <c r="U2019" s="42"/>
      <c r="V2019" s="42"/>
      <c r="W2019" s="42"/>
      <c r="X2019" s="42"/>
      <c r="Y2019" s="25"/>
    </row>
    <row r="2020" spans="6:25">
      <c r="F2020" s="4"/>
      <c r="H2020" s="25"/>
      <c r="I2020" s="25"/>
      <c r="M2020" s="42"/>
      <c r="N2020" s="9"/>
      <c r="O2020" s="9"/>
      <c r="P2020" s="9"/>
      <c r="Q2020" s="8"/>
      <c r="R2020" s="8"/>
      <c r="S2020" s="42"/>
      <c r="T2020" s="42"/>
      <c r="U2020" s="42"/>
      <c r="V2020" s="42"/>
      <c r="W2020" s="42"/>
      <c r="X2020" s="42"/>
      <c r="Y2020" s="25"/>
    </row>
    <row r="2021" spans="6:25">
      <c r="F2021" s="4"/>
      <c r="H2021" s="25"/>
      <c r="I2021" s="25"/>
      <c r="M2021" s="42"/>
      <c r="N2021" s="9"/>
      <c r="O2021" s="9"/>
      <c r="P2021" s="9"/>
      <c r="Q2021" s="8"/>
      <c r="R2021" s="8"/>
      <c r="S2021" s="42"/>
      <c r="T2021" s="42"/>
      <c r="U2021" s="42"/>
      <c r="V2021" s="42"/>
      <c r="W2021" s="42"/>
      <c r="X2021" s="42"/>
      <c r="Y2021" s="25"/>
    </row>
    <row r="2022" spans="6:25">
      <c r="F2022" s="4"/>
      <c r="H2022" s="25"/>
      <c r="I2022" s="25"/>
      <c r="M2022" s="42"/>
      <c r="N2022" s="9"/>
      <c r="O2022" s="9"/>
      <c r="P2022" s="9"/>
      <c r="Q2022" s="8"/>
      <c r="R2022" s="8"/>
      <c r="S2022" s="42"/>
      <c r="T2022" s="42"/>
      <c r="U2022" s="42"/>
      <c r="V2022" s="42"/>
      <c r="W2022" s="42"/>
      <c r="X2022" s="42"/>
      <c r="Y2022" s="25"/>
    </row>
    <row r="2023" spans="6:25">
      <c r="F2023" s="4"/>
      <c r="H2023" s="25"/>
      <c r="I2023" s="25"/>
      <c r="M2023" s="42"/>
      <c r="N2023" s="9"/>
      <c r="O2023" s="9"/>
      <c r="P2023" s="9"/>
      <c r="Q2023" s="8"/>
      <c r="R2023" s="8"/>
      <c r="S2023" s="42"/>
      <c r="T2023" s="42"/>
      <c r="U2023" s="42"/>
      <c r="V2023" s="42"/>
      <c r="W2023" s="42"/>
      <c r="X2023" s="42"/>
      <c r="Y2023" s="25"/>
    </row>
    <row r="2024" spans="6:25">
      <c r="F2024" s="4"/>
      <c r="H2024" s="25"/>
      <c r="I2024" s="25"/>
      <c r="M2024" s="42"/>
      <c r="N2024" s="9"/>
      <c r="O2024" s="9"/>
      <c r="P2024" s="9"/>
      <c r="Q2024" s="8"/>
      <c r="R2024" s="8"/>
      <c r="S2024" s="42"/>
      <c r="T2024" s="42"/>
      <c r="U2024" s="42"/>
      <c r="V2024" s="42"/>
      <c r="W2024" s="42"/>
      <c r="X2024" s="42"/>
      <c r="Y2024" s="25"/>
    </row>
    <row r="2025" spans="6:25">
      <c r="F2025" s="4"/>
      <c r="H2025" s="25"/>
      <c r="I2025" s="25"/>
      <c r="M2025" s="42"/>
      <c r="N2025" s="9"/>
      <c r="O2025" s="9"/>
      <c r="P2025" s="9"/>
      <c r="Q2025" s="8"/>
      <c r="R2025" s="8"/>
      <c r="S2025" s="42"/>
      <c r="T2025" s="42"/>
      <c r="U2025" s="42"/>
      <c r="V2025" s="42"/>
      <c r="W2025" s="42"/>
      <c r="X2025" s="42"/>
      <c r="Y2025" s="25"/>
    </row>
    <row r="2026" spans="6:25">
      <c r="F2026" s="4"/>
      <c r="H2026" s="25"/>
      <c r="I2026" s="25"/>
      <c r="M2026" s="42"/>
      <c r="N2026" s="9"/>
      <c r="O2026" s="9"/>
      <c r="P2026" s="9"/>
      <c r="Q2026" s="8"/>
      <c r="R2026" s="8"/>
      <c r="S2026" s="42"/>
      <c r="T2026" s="42"/>
      <c r="U2026" s="42"/>
      <c r="V2026" s="42"/>
      <c r="W2026" s="42"/>
      <c r="X2026" s="42"/>
      <c r="Y2026" s="25"/>
    </row>
    <row r="2027" spans="6:25">
      <c r="F2027" s="4"/>
      <c r="H2027" s="25"/>
      <c r="I2027" s="25"/>
      <c r="M2027" s="42"/>
      <c r="N2027" s="9"/>
      <c r="O2027" s="9"/>
      <c r="P2027" s="9"/>
      <c r="Q2027" s="8"/>
      <c r="R2027" s="8"/>
      <c r="S2027" s="42"/>
      <c r="T2027" s="42"/>
      <c r="U2027" s="42"/>
      <c r="V2027" s="42"/>
      <c r="W2027" s="42"/>
      <c r="X2027" s="42"/>
      <c r="Y2027" s="25"/>
    </row>
    <row r="2028" spans="6:25">
      <c r="F2028" s="4"/>
      <c r="H2028" s="25"/>
      <c r="I2028" s="25"/>
      <c r="M2028" s="42"/>
      <c r="N2028" s="9"/>
      <c r="O2028" s="9"/>
      <c r="P2028" s="9"/>
      <c r="Q2028" s="8"/>
      <c r="R2028" s="8"/>
      <c r="S2028" s="42"/>
      <c r="T2028" s="42"/>
      <c r="U2028" s="42"/>
      <c r="V2028" s="42"/>
      <c r="W2028" s="42"/>
      <c r="X2028" s="42"/>
      <c r="Y2028" s="25"/>
    </row>
    <row r="2029" spans="6:25">
      <c r="F2029" s="4"/>
      <c r="H2029" s="25"/>
      <c r="I2029" s="25"/>
      <c r="M2029" s="42"/>
      <c r="N2029" s="9"/>
      <c r="O2029" s="9"/>
      <c r="P2029" s="9"/>
      <c r="Q2029" s="8"/>
      <c r="R2029" s="8"/>
      <c r="S2029" s="42"/>
      <c r="T2029" s="42"/>
      <c r="U2029" s="42"/>
      <c r="V2029" s="42"/>
      <c r="W2029" s="42"/>
      <c r="X2029" s="42"/>
      <c r="Y2029" s="25"/>
    </row>
    <row r="2030" spans="6:25">
      <c r="F2030" s="4"/>
      <c r="H2030" s="25"/>
      <c r="I2030" s="25"/>
      <c r="M2030" s="42"/>
      <c r="N2030" s="9"/>
      <c r="O2030" s="9"/>
      <c r="P2030" s="9"/>
      <c r="Q2030" s="8"/>
      <c r="R2030" s="8"/>
      <c r="S2030" s="42"/>
      <c r="T2030" s="42"/>
      <c r="U2030" s="42"/>
      <c r="V2030" s="42"/>
      <c r="W2030" s="42"/>
      <c r="X2030" s="42"/>
      <c r="Y2030" s="25"/>
    </row>
    <row r="2031" spans="6:25">
      <c r="F2031" s="4"/>
      <c r="H2031" s="25"/>
      <c r="I2031" s="25"/>
      <c r="M2031" s="42"/>
      <c r="N2031" s="9"/>
      <c r="O2031" s="9"/>
      <c r="P2031" s="9"/>
      <c r="Q2031" s="8"/>
      <c r="R2031" s="8"/>
      <c r="S2031" s="42"/>
      <c r="T2031" s="42"/>
      <c r="U2031" s="42"/>
      <c r="V2031" s="42"/>
      <c r="W2031" s="42"/>
      <c r="X2031" s="42"/>
      <c r="Y2031" s="25"/>
    </row>
    <row r="2032" spans="6:25">
      <c r="F2032" s="4"/>
      <c r="H2032" s="25"/>
      <c r="I2032" s="25"/>
      <c r="M2032" s="42"/>
      <c r="N2032" s="9"/>
      <c r="O2032" s="9"/>
      <c r="P2032" s="9"/>
      <c r="Q2032" s="8"/>
      <c r="R2032" s="8"/>
      <c r="S2032" s="42"/>
      <c r="T2032" s="42"/>
      <c r="U2032" s="42"/>
      <c r="V2032" s="42"/>
      <c r="W2032" s="42"/>
      <c r="X2032" s="42"/>
      <c r="Y2032" s="25"/>
    </row>
    <row r="2033" spans="5:25">
      <c r="F2033" s="4"/>
      <c r="H2033" s="25"/>
      <c r="I2033" s="25"/>
      <c r="M2033" s="42"/>
      <c r="N2033" s="9"/>
      <c r="O2033" s="9"/>
      <c r="P2033" s="9"/>
      <c r="Q2033" s="8"/>
      <c r="R2033" s="8"/>
      <c r="S2033" s="42"/>
      <c r="T2033" s="42"/>
      <c r="U2033" s="42"/>
      <c r="V2033" s="42"/>
      <c r="W2033" s="42"/>
      <c r="X2033" s="42"/>
      <c r="Y2033" s="25"/>
    </row>
    <row r="2034" spans="5:25">
      <c r="F2034" s="4"/>
      <c r="H2034" s="25"/>
      <c r="I2034" s="25"/>
      <c r="M2034" s="42"/>
      <c r="N2034" s="9"/>
      <c r="O2034" s="9"/>
      <c r="P2034" s="9"/>
      <c r="Q2034" s="8"/>
      <c r="R2034" s="8"/>
      <c r="S2034" s="42"/>
      <c r="T2034" s="42"/>
      <c r="U2034" s="42"/>
      <c r="V2034" s="42"/>
      <c r="W2034" s="42"/>
      <c r="X2034" s="42"/>
      <c r="Y2034" s="25"/>
    </row>
    <row r="2035" spans="5:25">
      <c r="F2035" s="4"/>
      <c r="H2035" s="25"/>
      <c r="I2035" s="25"/>
      <c r="M2035" s="42"/>
      <c r="N2035" s="9"/>
      <c r="O2035" s="9"/>
      <c r="P2035" s="9"/>
      <c r="Q2035" s="8"/>
      <c r="R2035" s="8"/>
      <c r="S2035" s="42"/>
      <c r="T2035" s="42"/>
      <c r="U2035" s="42"/>
      <c r="V2035" s="42"/>
      <c r="W2035" s="42"/>
      <c r="X2035" s="42"/>
      <c r="Y2035" s="25"/>
    </row>
    <row r="2036" spans="5:25">
      <c r="F2036" s="4"/>
      <c r="H2036" s="25"/>
      <c r="I2036" s="25"/>
      <c r="M2036" s="42"/>
      <c r="N2036" s="9"/>
      <c r="O2036" s="9"/>
      <c r="P2036" s="9"/>
      <c r="Q2036" s="8"/>
      <c r="R2036" s="8"/>
      <c r="S2036" s="42"/>
      <c r="T2036" s="42"/>
      <c r="U2036" s="42"/>
      <c r="V2036" s="42"/>
      <c r="W2036" s="42"/>
      <c r="X2036" s="42"/>
      <c r="Y2036" s="25"/>
    </row>
    <row r="2037" spans="5:25">
      <c r="F2037" s="4"/>
      <c r="H2037" s="25"/>
      <c r="I2037" s="25"/>
      <c r="M2037" s="42"/>
      <c r="N2037" s="9"/>
      <c r="O2037" s="9"/>
      <c r="P2037" s="9"/>
      <c r="Q2037" s="8"/>
      <c r="R2037" s="8"/>
      <c r="S2037" s="42"/>
      <c r="T2037" s="42"/>
      <c r="U2037" s="42"/>
      <c r="V2037" s="42"/>
      <c r="W2037" s="42"/>
      <c r="X2037" s="42"/>
      <c r="Y2037" s="25"/>
    </row>
    <row r="2038" spans="5:25">
      <c r="F2038" s="4"/>
      <c r="H2038" s="25"/>
      <c r="I2038" s="25"/>
      <c r="M2038" s="42"/>
      <c r="N2038" s="9"/>
      <c r="O2038" s="9"/>
      <c r="P2038" s="9"/>
      <c r="Q2038" s="8"/>
      <c r="R2038" s="8"/>
      <c r="S2038" s="42"/>
      <c r="T2038" s="42"/>
      <c r="U2038" s="42"/>
      <c r="V2038" s="42"/>
      <c r="W2038" s="42"/>
      <c r="X2038" s="42"/>
      <c r="Y2038" s="25"/>
    </row>
    <row r="2039" spans="5:25">
      <c r="F2039" s="4"/>
      <c r="H2039" s="25"/>
      <c r="I2039" s="25"/>
      <c r="M2039" s="42"/>
      <c r="N2039" s="9"/>
      <c r="O2039" s="9"/>
      <c r="P2039" s="9"/>
      <c r="Q2039" s="8"/>
      <c r="R2039" s="8"/>
      <c r="S2039" s="42"/>
      <c r="T2039" s="42"/>
      <c r="U2039" s="42"/>
      <c r="V2039" s="42"/>
      <c r="W2039" s="42"/>
      <c r="X2039" s="42"/>
      <c r="Y2039" s="25"/>
    </row>
    <row r="2040" spans="5:25">
      <c r="F2040" s="4"/>
      <c r="H2040" s="25"/>
      <c r="I2040" s="25"/>
      <c r="M2040" s="42"/>
      <c r="N2040" s="9"/>
      <c r="O2040" s="9"/>
      <c r="P2040" s="9"/>
      <c r="Q2040" s="8"/>
      <c r="R2040" s="8"/>
      <c r="S2040" s="42"/>
      <c r="T2040" s="42"/>
      <c r="U2040" s="42"/>
      <c r="V2040" s="42"/>
      <c r="W2040" s="42"/>
      <c r="X2040" s="42"/>
      <c r="Y2040" s="25"/>
    </row>
    <row r="2041" spans="5:25">
      <c r="F2041" s="4"/>
      <c r="H2041" s="25"/>
      <c r="I2041" s="25"/>
      <c r="M2041" s="42"/>
      <c r="N2041" s="9"/>
      <c r="O2041" s="9"/>
      <c r="P2041" s="9"/>
      <c r="Q2041" s="8"/>
      <c r="R2041" s="8"/>
      <c r="S2041" s="42"/>
      <c r="T2041" s="42"/>
      <c r="U2041" s="42"/>
      <c r="V2041" s="42"/>
      <c r="W2041" s="42"/>
      <c r="X2041" s="42"/>
      <c r="Y2041" s="25"/>
    </row>
    <row r="2042" spans="5:25">
      <c r="F2042" s="4"/>
      <c r="H2042" s="25"/>
      <c r="I2042" s="25"/>
      <c r="M2042" s="42"/>
      <c r="N2042" s="9"/>
      <c r="O2042" s="9"/>
      <c r="P2042" s="9"/>
      <c r="Q2042" s="8"/>
      <c r="R2042" s="8"/>
      <c r="S2042" s="42"/>
      <c r="T2042" s="42"/>
      <c r="U2042" s="42"/>
      <c r="V2042" s="42"/>
      <c r="W2042" s="42"/>
      <c r="X2042" s="42"/>
      <c r="Y2042" s="25"/>
    </row>
    <row r="2043" spans="5:25">
      <c r="F2043" s="4"/>
      <c r="H2043" s="25"/>
      <c r="I2043" s="25"/>
      <c r="M2043" s="42"/>
      <c r="N2043" s="9"/>
      <c r="O2043" s="9"/>
      <c r="P2043" s="9"/>
      <c r="Q2043" s="8"/>
      <c r="R2043" s="8"/>
      <c r="S2043" s="42"/>
      <c r="T2043" s="42"/>
      <c r="U2043" s="42"/>
      <c r="V2043" s="42"/>
      <c r="W2043" s="42"/>
      <c r="X2043" s="42"/>
      <c r="Y2043" s="25"/>
    </row>
    <row r="2044" spans="5:25">
      <c r="F2044" s="4"/>
      <c r="H2044" s="25"/>
      <c r="I2044" s="25"/>
      <c r="M2044" s="42"/>
      <c r="N2044" s="9"/>
      <c r="O2044" s="9"/>
      <c r="P2044" s="9"/>
      <c r="Q2044" s="8"/>
      <c r="R2044" s="8"/>
      <c r="S2044" s="42"/>
      <c r="T2044" s="42"/>
      <c r="U2044" s="42"/>
      <c r="V2044" s="42"/>
      <c r="W2044" s="42"/>
      <c r="X2044" s="42"/>
      <c r="Y2044" s="25"/>
    </row>
    <row r="2045" spans="5:25">
      <c r="F2045" s="4"/>
      <c r="H2045" s="25"/>
      <c r="I2045" s="25"/>
      <c r="M2045" s="42"/>
      <c r="N2045" s="9"/>
      <c r="O2045" s="9"/>
      <c r="P2045" s="9"/>
      <c r="Q2045" s="8"/>
      <c r="R2045" s="8"/>
      <c r="S2045" s="42"/>
      <c r="T2045" s="42"/>
      <c r="U2045" s="42"/>
      <c r="V2045" s="42"/>
      <c r="W2045" s="42"/>
      <c r="X2045" s="42"/>
      <c r="Y2045" s="25"/>
    </row>
    <row r="2046" spans="5:25">
      <c r="F2046" s="4"/>
      <c r="H2046" s="25"/>
      <c r="I2046" s="25"/>
      <c r="M2046" s="42"/>
      <c r="N2046" s="9"/>
      <c r="O2046" s="9"/>
      <c r="P2046" s="9"/>
      <c r="Q2046" s="8"/>
      <c r="R2046" s="8"/>
      <c r="S2046" s="42"/>
      <c r="T2046" s="42"/>
      <c r="U2046" s="42"/>
      <c r="V2046" s="42"/>
      <c r="W2046" s="42"/>
      <c r="X2046" s="42"/>
      <c r="Y2046" s="25"/>
    </row>
    <row r="2047" spans="5:25">
      <c r="F2047" s="4"/>
      <c r="H2047" s="25"/>
      <c r="I2047" s="25"/>
      <c r="M2047" s="42"/>
      <c r="N2047" s="9"/>
      <c r="O2047" s="9"/>
      <c r="P2047" s="9"/>
      <c r="Q2047" s="8"/>
      <c r="R2047" s="8"/>
      <c r="S2047" s="42"/>
      <c r="T2047" s="42"/>
      <c r="U2047" s="42"/>
      <c r="V2047" s="42"/>
      <c r="W2047" s="42"/>
      <c r="X2047" s="42"/>
      <c r="Y2047" s="25"/>
    </row>
    <row r="2048" spans="5:25">
      <c r="E2048" s="38"/>
      <c r="F2048" s="4"/>
      <c r="H2048" s="25"/>
      <c r="I2048" s="25"/>
      <c r="M2048" s="42"/>
      <c r="N2048" s="9"/>
      <c r="O2048" s="9"/>
      <c r="P2048" s="9"/>
      <c r="Q2048" s="8"/>
      <c r="R2048" s="8"/>
      <c r="S2048" s="42"/>
      <c r="T2048" s="42"/>
      <c r="U2048" s="42"/>
      <c r="V2048" s="42"/>
      <c r="W2048" s="42"/>
      <c r="X2048" s="42"/>
      <c r="Y2048" s="25"/>
    </row>
    <row r="2049" spans="5:25">
      <c r="F2049" s="4"/>
      <c r="H2049" s="25"/>
      <c r="I2049" s="25"/>
      <c r="M2049" s="42"/>
      <c r="N2049" s="9"/>
      <c r="O2049" s="9"/>
      <c r="P2049" s="9"/>
      <c r="Q2049" s="8"/>
      <c r="R2049" s="8"/>
      <c r="S2049" s="42"/>
      <c r="T2049" s="42"/>
      <c r="U2049" s="42"/>
      <c r="V2049" s="42"/>
      <c r="W2049" s="42"/>
      <c r="X2049" s="42"/>
      <c r="Y2049" s="25"/>
    </row>
    <row r="2050" spans="5:25">
      <c r="F2050" s="4"/>
      <c r="H2050" s="25"/>
      <c r="I2050" s="25"/>
      <c r="M2050" s="42"/>
      <c r="N2050" s="9"/>
      <c r="O2050" s="9"/>
      <c r="P2050" s="9"/>
      <c r="Q2050" s="8"/>
      <c r="R2050" s="8"/>
      <c r="S2050" s="42"/>
      <c r="T2050" s="42"/>
      <c r="U2050" s="42"/>
      <c r="V2050" s="42"/>
      <c r="W2050" s="42"/>
      <c r="X2050" s="42"/>
      <c r="Y2050" s="25"/>
    </row>
    <row r="2051" spans="5:25">
      <c r="F2051" s="4"/>
      <c r="H2051" s="25"/>
      <c r="I2051" s="25"/>
      <c r="M2051" s="42"/>
      <c r="N2051" s="9"/>
      <c r="O2051" s="9"/>
      <c r="P2051" s="9"/>
      <c r="Q2051" s="8"/>
      <c r="R2051" s="8"/>
      <c r="S2051" s="42"/>
      <c r="T2051" s="42"/>
      <c r="U2051" s="42"/>
      <c r="V2051" s="42"/>
      <c r="W2051" s="42"/>
      <c r="X2051" s="42"/>
      <c r="Y2051" s="25"/>
    </row>
    <row r="2052" spans="5:25">
      <c r="F2052" s="4"/>
      <c r="H2052" s="25"/>
      <c r="I2052" s="25"/>
      <c r="M2052" s="42"/>
      <c r="N2052" s="9"/>
      <c r="O2052" s="9"/>
      <c r="P2052" s="9"/>
      <c r="Q2052" s="8"/>
      <c r="R2052" s="8"/>
      <c r="S2052" s="42"/>
      <c r="T2052" s="42"/>
      <c r="U2052" s="42"/>
      <c r="V2052" s="42"/>
      <c r="W2052" s="42"/>
      <c r="X2052" s="42"/>
      <c r="Y2052" s="25"/>
    </row>
    <row r="2053" spans="5:25">
      <c r="F2053" s="4"/>
      <c r="H2053" s="25"/>
      <c r="I2053" s="25"/>
      <c r="M2053" s="42"/>
      <c r="N2053" s="9"/>
      <c r="O2053" s="9"/>
      <c r="P2053" s="9"/>
      <c r="Q2053" s="8"/>
      <c r="R2053" s="8"/>
      <c r="S2053" s="42"/>
      <c r="T2053" s="42"/>
      <c r="U2053" s="42"/>
      <c r="V2053" s="42"/>
      <c r="W2053" s="42"/>
      <c r="X2053" s="42"/>
      <c r="Y2053" s="25"/>
    </row>
    <row r="2054" spans="5:25">
      <c r="F2054" s="4"/>
      <c r="H2054" s="25"/>
      <c r="I2054" s="25"/>
      <c r="M2054" s="42"/>
      <c r="N2054" s="9"/>
      <c r="O2054" s="9"/>
      <c r="P2054" s="9"/>
      <c r="Q2054" s="8"/>
      <c r="R2054" s="8"/>
      <c r="S2054" s="42"/>
      <c r="T2054" s="42"/>
      <c r="U2054" s="42"/>
      <c r="V2054" s="42"/>
      <c r="W2054" s="42"/>
      <c r="X2054" s="42"/>
      <c r="Y2054" s="25"/>
    </row>
    <row r="2055" spans="5:25">
      <c r="F2055" s="4"/>
      <c r="H2055" s="25"/>
      <c r="I2055" s="25"/>
      <c r="M2055" s="42"/>
      <c r="N2055" s="9"/>
      <c r="O2055" s="9"/>
      <c r="P2055" s="9"/>
      <c r="Q2055" s="8"/>
      <c r="R2055" s="8"/>
      <c r="S2055" s="42"/>
      <c r="T2055" s="42"/>
      <c r="U2055" s="42"/>
      <c r="V2055" s="42"/>
      <c r="W2055" s="42"/>
      <c r="X2055" s="42"/>
      <c r="Y2055" s="25"/>
    </row>
    <row r="2056" spans="5:25">
      <c r="E2056" s="38"/>
      <c r="F2056" s="4"/>
      <c r="H2056" s="25"/>
      <c r="I2056" s="25"/>
      <c r="M2056" s="42"/>
      <c r="N2056" s="9"/>
      <c r="O2056" s="9"/>
      <c r="P2056" s="9"/>
      <c r="Q2056" s="8"/>
      <c r="R2056" s="8"/>
      <c r="S2056" s="42"/>
      <c r="T2056" s="42"/>
      <c r="U2056" s="42"/>
      <c r="V2056" s="42"/>
      <c r="W2056" s="42"/>
      <c r="X2056" s="42"/>
      <c r="Y2056" s="25"/>
    </row>
    <row r="2057" spans="5:25">
      <c r="F2057" s="4"/>
      <c r="H2057" s="25"/>
      <c r="I2057" s="25"/>
      <c r="M2057" s="42"/>
      <c r="N2057" s="9"/>
      <c r="O2057" s="9"/>
      <c r="P2057" s="9"/>
      <c r="Q2057" s="8"/>
      <c r="R2057" s="8"/>
      <c r="S2057" s="42"/>
      <c r="T2057" s="42"/>
      <c r="U2057" s="42"/>
      <c r="V2057" s="42"/>
      <c r="W2057" s="42"/>
      <c r="X2057" s="42"/>
      <c r="Y2057" s="25"/>
    </row>
    <row r="2058" spans="5:25">
      <c r="F2058" s="4"/>
      <c r="H2058" s="25"/>
      <c r="I2058" s="25"/>
      <c r="M2058" s="42"/>
      <c r="N2058" s="9"/>
      <c r="O2058" s="9"/>
      <c r="P2058" s="9"/>
      <c r="Q2058" s="8"/>
      <c r="R2058" s="8"/>
      <c r="S2058" s="42"/>
      <c r="T2058" s="42"/>
      <c r="U2058" s="42"/>
      <c r="V2058" s="42"/>
      <c r="W2058" s="42"/>
      <c r="X2058" s="42"/>
      <c r="Y2058" s="25"/>
    </row>
    <row r="2059" spans="5:25">
      <c r="E2059" s="38"/>
      <c r="F2059" s="4"/>
      <c r="H2059" s="25"/>
      <c r="I2059" s="25"/>
      <c r="M2059" s="42"/>
      <c r="N2059" s="9"/>
      <c r="O2059" s="9"/>
      <c r="P2059" s="9"/>
      <c r="Q2059" s="8"/>
      <c r="R2059" s="8"/>
      <c r="S2059" s="42"/>
      <c r="T2059" s="42"/>
      <c r="U2059" s="42"/>
      <c r="V2059" s="42"/>
      <c r="W2059" s="42"/>
      <c r="X2059" s="42"/>
      <c r="Y2059" s="25"/>
    </row>
    <row r="2060" spans="5:25">
      <c r="F2060" s="4"/>
      <c r="H2060" s="25"/>
      <c r="I2060" s="25"/>
      <c r="M2060" s="42"/>
      <c r="N2060" s="9"/>
      <c r="O2060" s="9"/>
      <c r="P2060" s="9"/>
      <c r="Q2060" s="8"/>
      <c r="R2060" s="8"/>
      <c r="S2060" s="42"/>
      <c r="T2060" s="42"/>
      <c r="U2060" s="42"/>
      <c r="V2060" s="42"/>
      <c r="W2060" s="42"/>
      <c r="X2060" s="42"/>
      <c r="Y2060" s="25"/>
    </row>
    <row r="2061" spans="5:25">
      <c r="F2061" s="4"/>
      <c r="H2061" s="25"/>
      <c r="I2061" s="25"/>
      <c r="M2061" s="42"/>
      <c r="N2061" s="9"/>
      <c r="O2061" s="9"/>
      <c r="P2061" s="9"/>
      <c r="Q2061" s="8"/>
      <c r="R2061" s="8"/>
      <c r="S2061" s="42"/>
      <c r="T2061" s="42"/>
      <c r="U2061" s="42"/>
      <c r="V2061" s="42"/>
      <c r="W2061" s="42"/>
      <c r="X2061" s="42"/>
      <c r="Y2061" s="25"/>
    </row>
    <row r="2062" spans="5:25">
      <c r="F2062" s="4"/>
      <c r="H2062" s="25"/>
      <c r="I2062" s="25"/>
      <c r="M2062" s="42"/>
      <c r="N2062" s="9"/>
      <c r="O2062" s="9"/>
      <c r="P2062" s="9"/>
      <c r="Q2062" s="8"/>
      <c r="R2062" s="8"/>
      <c r="S2062" s="42"/>
      <c r="T2062" s="42"/>
      <c r="U2062" s="42"/>
      <c r="V2062" s="42"/>
      <c r="W2062" s="42"/>
      <c r="X2062" s="42"/>
      <c r="Y2062" s="25"/>
    </row>
    <row r="2063" spans="5:25">
      <c r="F2063" s="4"/>
      <c r="H2063" s="25"/>
      <c r="I2063" s="25"/>
      <c r="M2063" s="42"/>
      <c r="N2063" s="9"/>
      <c r="O2063" s="9"/>
      <c r="P2063" s="9"/>
      <c r="Q2063" s="8"/>
      <c r="R2063" s="8"/>
      <c r="S2063" s="42"/>
      <c r="T2063" s="42"/>
      <c r="U2063" s="42"/>
      <c r="V2063" s="42"/>
      <c r="W2063" s="42"/>
      <c r="X2063" s="42"/>
      <c r="Y2063" s="25"/>
    </row>
    <row r="2064" spans="5:25">
      <c r="F2064" s="4"/>
      <c r="H2064" s="25"/>
      <c r="I2064" s="25"/>
      <c r="M2064" s="42"/>
      <c r="N2064" s="9"/>
      <c r="O2064" s="9"/>
      <c r="P2064" s="9"/>
      <c r="Q2064" s="8"/>
      <c r="R2064" s="8"/>
      <c r="S2064" s="42"/>
      <c r="T2064" s="42"/>
      <c r="U2064" s="42"/>
      <c r="V2064" s="42"/>
      <c r="W2064" s="42"/>
      <c r="X2064" s="42"/>
      <c r="Y2064" s="25"/>
    </row>
    <row r="2065" spans="5:25">
      <c r="F2065" s="4"/>
      <c r="H2065" s="25"/>
      <c r="I2065" s="25"/>
      <c r="M2065" s="42"/>
      <c r="N2065" s="9"/>
      <c r="O2065" s="9"/>
      <c r="P2065" s="9"/>
      <c r="Q2065" s="8"/>
      <c r="R2065" s="8"/>
      <c r="S2065" s="42"/>
      <c r="T2065" s="42"/>
      <c r="U2065" s="42"/>
      <c r="V2065" s="42"/>
      <c r="W2065" s="42"/>
      <c r="X2065" s="42"/>
      <c r="Y2065" s="25"/>
    </row>
    <row r="2066" spans="5:25">
      <c r="E2066" s="38"/>
      <c r="F2066" s="4"/>
      <c r="H2066" s="25"/>
      <c r="I2066" s="25"/>
      <c r="M2066" s="42"/>
      <c r="N2066" s="9"/>
      <c r="O2066" s="9"/>
      <c r="P2066" s="9"/>
      <c r="Q2066" s="8"/>
      <c r="R2066" s="8"/>
      <c r="S2066" s="42"/>
      <c r="T2066" s="42"/>
      <c r="U2066" s="42"/>
      <c r="V2066" s="42"/>
      <c r="W2066" s="42"/>
      <c r="X2066" s="42"/>
      <c r="Y2066" s="25"/>
    </row>
    <row r="2067" spans="5:25">
      <c r="F2067" s="4"/>
      <c r="H2067" s="25"/>
      <c r="I2067" s="25"/>
      <c r="M2067" s="42"/>
      <c r="N2067" s="9"/>
      <c r="O2067" s="9"/>
      <c r="P2067" s="9"/>
      <c r="Q2067" s="8"/>
      <c r="R2067" s="8"/>
      <c r="S2067" s="42"/>
      <c r="T2067" s="42"/>
      <c r="U2067" s="42"/>
      <c r="V2067" s="42"/>
      <c r="W2067" s="42"/>
      <c r="X2067" s="42"/>
      <c r="Y2067" s="25"/>
    </row>
    <row r="2068" spans="5:25">
      <c r="E2068" s="38"/>
      <c r="F2068" s="4"/>
      <c r="H2068" s="25"/>
      <c r="I2068" s="25"/>
      <c r="M2068" s="42"/>
      <c r="N2068" s="9"/>
      <c r="O2068" s="9"/>
      <c r="P2068" s="9"/>
      <c r="Q2068" s="8"/>
      <c r="R2068" s="8"/>
      <c r="S2068" s="42"/>
      <c r="T2068" s="42"/>
      <c r="U2068" s="42"/>
      <c r="V2068" s="42"/>
      <c r="W2068" s="42"/>
      <c r="X2068" s="42"/>
      <c r="Y2068" s="25"/>
    </row>
    <row r="2069" spans="5:25">
      <c r="F2069" s="4"/>
      <c r="H2069" s="25"/>
      <c r="I2069" s="25"/>
      <c r="M2069" s="42"/>
      <c r="N2069" s="9"/>
      <c r="O2069" s="9"/>
      <c r="P2069" s="9"/>
      <c r="Q2069" s="8"/>
      <c r="R2069" s="8"/>
      <c r="S2069" s="42"/>
      <c r="T2069" s="42"/>
      <c r="U2069" s="42"/>
      <c r="V2069" s="42"/>
      <c r="W2069" s="42"/>
      <c r="X2069" s="42"/>
      <c r="Y2069" s="25"/>
    </row>
    <row r="2070" spans="5:25">
      <c r="F2070" s="4"/>
      <c r="H2070" s="25"/>
      <c r="I2070" s="25"/>
      <c r="M2070" s="42"/>
      <c r="N2070" s="9"/>
      <c r="O2070" s="9"/>
      <c r="P2070" s="9"/>
      <c r="Q2070" s="8"/>
      <c r="R2070" s="8"/>
      <c r="S2070" s="42"/>
      <c r="T2070" s="42"/>
      <c r="U2070" s="42"/>
      <c r="V2070" s="42"/>
      <c r="W2070" s="42"/>
      <c r="X2070" s="42"/>
      <c r="Y2070" s="25"/>
    </row>
    <row r="2071" spans="5:25">
      <c r="F2071" s="4"/>
      <c r="H2071" s="25"/>
      <c r="I2071" s="25"/>
      <c r="M2071" s="42"/>
      <c r="N2071" s="9"/>
      <c r="O2071" s="9"/>
      <c r="P2071" s="9"/>
      <c r="Q2071" s="8"/>
      <c r="R2071" s="8"/>
      <c r="S2071" s="42"/>
      <c r="T2071" s="42"/>
      <c r="U2071" s="42"/>
      <c r="V2071" s="42"/>
      <c r="W2071" s="42"/>
      <c r="X2071" s="42"/>
      <c r="Y2071" s="25"/>
    </row>
    <row r="2072" spans="5:25">
      <c r="F2072" s="4"/>
      <c r="H2072" s="25"/>
      <c r="I2072" s="25"/>
      <c r="M2072" s="42"/>
      <c r="N2072" s="9"/>
      <c r="O2072" s="9"/>
      <c r="P2072" s="9"/>
      <c r="Q2072" s="8"/>
      <c r="R2072" s="8"/>
      <c r="S2072" s="42"/>
      <c r="T2072" s="42"/>
      <c r="U2072" s="42"/>
      <c r="V2072" s="42"/>
      <c r="W2072" s="42"/>
      <c r="X2072" s="42"/>
      <c r="Y2072" s="25"/>
    </row>
    <row r="2073" spans="5:25">
      <c r="F2073" s="4"/>
      <c r="H2073" s="25"/>
      <c r="I2073" s="25"/>
      <c r="M2073" s="42"/>
      <c r="N2073" s="9"/>
      <c r="O2073" s="9"/>
      <c r="P2073" s="9"/>
      <c r="Q2073" s="8"/>
      <c r="R2073" s="8"/>
      <c r="S2073" s="42"/>
      <c r="T2073" s="42"/>
      <c r="U2073" s="42"/>
      <c r="V2073" s="42"/>
      <c r="W2073" s="42"/>
      <c r="X2073" s="42"/>
      <c r="Y2073" s="25"/>
    </row>
    <row r="2074" spans="5:25">
      <c r="E2074" s="38"/>
      <c r="F2074" s="4"/>
      <c r="H2074" s="25"/>
      <c r="I2074" s="25"/>
      <c r="M2074" s="42"/>
      <c r="N2074" s="9"/>
      <c r="O2074" s="9"/>
      <c r="P2074" s="9"/>
      <c r="Q2074" s="8"/>
      <c r="R2074" s="8"/>
      <c r="S2074" s="42"/>
      <c r="T2074" s="42"/>
      <c r="U2074" s="42"/>
      <c r="V2074" s="42"/>
      <c r="W2074" s="42"/>
      <c r="X2074" s="42"/>
      <c r="Y2074" s="25"/>
    </row>
    <row r="2075" spans="5:25">
      <c r="F2075" s="4"/>
      <c r="H2075" s="25"/>
      <c r="I2075" s="25"/>
      <c r="M2075" s="42"/>
      <c r="N2075" s="9"/>
      <c r="O2075" s="9"/>
      <c r="P2075" s="9"/>
      <c r="Q2075" s="8"/>
      <c r="R2075" s="8"/>
      <c r="S2075" s="42"/>
      <c r="T2075" s="42"/>
      <c r="U2075" s="42"/>
      <c r="V2075" s="42"/>
      <c r="W2075" s="42"/>
      <c r="X2075" s="42"/>
      <c r="Y2075" s="25"/>
    </row>
    <row r="2076" spans="5:25">
      <c r="F2076" s="4"/>
      <c r="H2076" s="25"/>
      <c r="I2076" s="25"/>
      <c r="M2076" s="42"/>
      <c r="N2076" s="9"/>
      <c r="O2076" s="9"/>
      <c r="P2076" s="9"/>
      <c r="Q2076" s="8"/>
      <c r="R2076" s="8"/>
      <c r="S2076" s="42"/>
      <c r="T2076" s="42"/>
      <c r="U2076" s="42"/>
      <c r="V2076" s="42"/>
      <c r="W2076" s="42"/>
      <c r="X2076" s="42"/>
      <c r="Y2076" s="25"/>
    </row>
    <row r="2077" spans="5:25">
      <c r="E2077" s="38"/>
      <c r="F2077" s="4"/>
      <c r="H2077" s="25"/>
      <c r="I2077" s="25"/>
      <c r="M2077" s="42"/>
      <c r="N2077" s="9"/>
      <c r="O2077" s="9"/>
      <c r="P2077" s="9"/>
      <c r="Q2077" s="8"/>
      <c r="R2077" s="8"/>
      <c r="S2077" s="42"/>
      <c r="T2077" s="42"/>
      <c r="U2077" s="42"/>
      <c r="V2077" s="42"/>
      <c r="W2077" s="42"/>
      <c r="X2077" s="42"/>
      <c r="Y2077" s="25"/>
    </row>
    <row r="2078" spans="5:25">
      <c r="F2078" s="4"/>
      <c r="H2078" s="25"/>
      <c r="I2078" s="25"/>
      <c r="M2078" s="42"/>
      <c r="N2078" s="9"/>
      <c r="O2078" s="9"/>
      <c r="P2078" s="9"/>
      <c r="Q2078" s="8"/>
      <c r="R2078" s="8"/>
      <c r="S2078" s="42"/>
      <c r="T2078" s="42"/>
      <c r="U2078" s="42"/>
      <c r="V2078" s="42"/>
      <c r="W2078" s="42"/>
      <c r="X2078" s="42"/>
      <c r="Y2078" s="25"/>
    </row>
    <row r="2079" spans="5:25">
      <c r="E2079" s="38"/>
      <c r="F2079" s="4"/>
      <c r="H2079" s="25"/>
      <c r="I2079" s="25"/>
      <c r="M2079" s="42"/>
      <c r="N2079" s="9"/>
      <c r="O2079" s="9"/>
      <c r="P2079" s="9"/>
      <c r="Q2079" s="8"/>
      <c r="R2079" s="8"/>
      <c r="S2079" s="42"/>
      <c r="T2079" s="42"/>
      <c r="U2079" s="42"/>
      <c r="V2079" s="42"/>
      <c r="W2079" s="42"/>
      <c r="X2079" s="42"/>
      <c r="Y2079" s="25"/>
    </row>
    <row r="2080" spans="5:25">
      <c r="E2080" s="38"/>
      <c r="F2080" s="4"/>
      <c r="H2080" s="25"/>
      <c r="I2080" s="25"/>
      <c r="M2080" s="42"/>
      <c r="N2080" s="9"/>
      <c r="O2080" s="9"/>
      <c r="P2080" s="9"/>
      <c r="Q2080" s="8"/>
      <c r="R2080" s="8"/>
      <c r="S2080" s="42"/>
      <c r="T2080" s="42"/>
      <c r="U2080" s="42"/>
      <c r="V2080" s="42"/>
      <c r="W2080" s="42"/>
      <c r="X2080" s="42"/>
      <c r="Y2080" s="25"/>
    </row>
    <row r="2081" spans="5:25">
      <c r="F2081" s="4"/>
      <c r="H2081" s="25"/>
      <c r="I2081" s="25"/>
      <c r="M2081" s="42"/>
      <c r="N2081" s="9"/>
      <c r="O2081" s="9"/>
      <c r="P2081" s="9"/>
      <c r="Q2081" s="8"/>
      <c r="R2081" s="8"/>
      <c r="S2081" s="42"/>
      <c r="T2081" s="42"/>
      <c r="U2081" s="42"/>
      <c r="V2081" s="42"/>
      <c r="W2081" s="42"/>
      <c r="X2081" s="42"/>
      <c r="Y2081" s="25"/>
    </row>
    <row r="2082" spans="5:25">
      <c r="F2082" s="4"/>
      <c r="H2082" s="25"/>
      <c r="I2082" s="25"/>
      <c r="M2082" s="42"/>
      <c r="N2082" s="9"/>
      <c r="O2082" s="9"/>
      <c r="P2082" s="9"/>
      <c r="Q2082" s="8"/>
      <c r="R2082" s="8"/>
      <c r="S2082" s="42"/>
      <c r="T2082" s="42"/>
      <c r="U2082" s="42"/>
      <c r="V2082" s="42"/>
      <c r="W2082" s="42"/>
      <c r="X2082" s="42"/>
      <c r="Y2082" s="25"/>
    </row>
    <row r="2083" spans="5:25">
      <c r="F2083" s="4"/>
      <c r="H2083" s="25"/>
      <c r="I2083" s="25"/>
      <c r="M2083" s="42"/>
      <c r="N2083" s="9"/>
      <c r="O2083" s="9"/>
      <c r="P2083" s="9"/>
      <c r="Q2083" s="8"/>
      <c r="R2083" s="8"/>
      <c r="S2083" s="42"/>
      <c r="T2083" s="42"/>
      <c r="U2083" s="42"/>
      <c r="V2083" s="42"/>
      <c r="W2083" s="42"/>
      <c r="X2083" s="42"/>
      <c r="Y2083" s="25"/>
    </row>
    <row r="2084" spans="5:25">
      <c r="F2084" s="4"/>
      <c r="H2084" s="25"/>
      <c r="I2084" s="25"/>
      <c r="M2084" s="42"/>
      <c r="N2084" s="9"/>
      <c r="O2084" s="9"/>
      <c r="P2084" s="9"/>
      <c r="Q2084" s="8"/>
      <c r="R2084" s="8"/>
      <c r="S2084" s="42"/>
      <c r="T2084" s="42"/>
      <c r="U2084" s="42"/>
      <c r="V2084" s="42"/>
      <c r="W2084" s="42"/>
      <c r="X2084" s="42"/>
      <c r="Y2084" s="25"/>
    </row>
    <row r="2085" spans="5:25">
      <c r="F2085" s="4"/>
      <c r="H2085" s="25"/>
      <c r="I2085" s="25"/>
      <c r="M2085" s="42"/>
      <c r="N2085" s="9"/>
      <c r="O2085" s="9"/>
      <c r="P2085" s="9"/>
      <c r="Q2085" s="8"/>
      <c r="R2085" s="8"/>
      <c r="S2085" s="42"/>
      <c r="T2085" s="42"/>
      <c r="U2085" s="42"/>
      <c r="V2085" s="42"/>
      <c r="W2085" s="42"/>
      <c r="X2085" s="42"/>
      <c r="Y2085" s="25"/>
    </row>
    <row r="2086" spans="5:25">
      <c r="F2086" s="4"/>
      <c r="H2086" s="25"/>
      <c r="I2086" s="25"/>
      <c r="M2086" s="42"/>
      <c r="N2086" s="9"/>
      <c r="O2086" s="9"/>
      <c r="P2086" s="9"/>
      <c r="Q2086" s="8"/>
      <c r="R2086" s="8"/>
      <c r="S2086" s="42"/>
      <c r="T2086" s="42"/>
      <c r="U2086" s="42"/>
      <c r="V2086" s="42"/>
      <c r="W2086" s="42"/>
      <c r="X2086" s="42"/>
      <c r="Y2086" s="25"/>
    </row>
    <row r="2087" spans="5:25">
      <c r="F2087" s="4"/>
      <c r="H2087" s="25"/>
      <c r="I2087" s="25"/>
      <c r="M2087" s="42"/>
      <c r="N2087" s="9"/>
      <c r="O2087" s="9"/>
      <c r="P2087" s="9"/>
      <c r="Q2087" s="8"/>
      <c r="R2087" s="8"/>
      <c r="S2087" s="42"/>
      <c r="T2087" s="42"/>
      <c r="U2087" s="42"/>
      <c r="V2087" s="42"/>
      <c r="W2087" s="42"/>
      <c r="X2087" s="42"/>
      <c r="Y2087" s="25"/>
    </row>
    <row r="2088" spans="5:25">
      <c r="F2088" s="4"/>
      <c r="H2088" s="25"/>
      <c r="I2088" s="25"/>
      <c r="M2088" s="42"/>
      <c r="N2088" s="9"/>
      <c r="O2088" s="9"/>
      <c r="P2088" s="9"/>
      <c r="Q2088" s="8"/>
      <c r="R2088" s="8"/>
      <c r="S2088" s="42"/>
      <c r="T2088" s="42"/>
      <c r="U2088" s="42"/>
      <c r="V2088" s="42"/>
      <c r="W2088" s="42"/>
      <c r="X2088" s="42"/>
      <c r="Y2088" s="25"/>
    </row>
    <row r="2089" spans="5:25">
      <c r="F2089" s="4"/>
      <c r="H2089" s="25"/>
      <c r="I2089" s="25"/>
      <c r="M2089" s="42"/>
      <c r="N2089" s="9"/>
      <c r="O2089" s="9"/>
      <c r="P2089" s="9"/>
      <c r="Q2089" s="8"/>
      <c r="R2089" s="8"/>
      <c r="S2089" s="42"/>
      <c r="T2089" s="42"/>
      <c r="U2089" s="42"/>
      <c r="V2089" s="42"/>
      <c r="W2089" s="42"/>
      <c r="X2089" s="42"/>
      <c r="Y2089" s="25"/>
    </row>
    <row r="2090" spans="5:25">
      <c r="F2090" s="4"/>
      <c r="H2090" s="25"/>
      <c r="I2090" s="25"/>
      <c r="M2090" s="42"/>
      <c r="N2090" s="9"/>
      <c r="O2090" s="9"/>
      <c r="P2090" s="9"/>
      <c r="Q2090" s="8"/>
      <c r="R2090" s="8"/>
      <c r="S2090" s="42"/>
      <c r="T2090" s="42"/>
      <c r="U2090" s="42"/>
      <c r="V2090" s="42"/>
      <c r="W2090" s="42"/>
      <c r="X2090" s="42"/>
      <c r="Y2090" s="25"/>
    </row>
    <row r="2091" spans="5:25">
      <c r="E2091" s="38"/>
      <c r="F2091" s="4"/>
      <c r="H2091" s="25"/>
      <c r="I2091" s="25"/>
      <c r="M2091" s="42"/>
      <c r="N2091" s="9"/>
      <c r="O2091" s="9"/>
      <c r="P2091" s="9"/>
      <c r="Q2091" s="8"/>
      <c r="R2091" s="8"/>
      <c r="S2091" s="42"/>
      <c r="T2091" s="42"/>
      <c r="U2091" s="42"/>
      <c r="V2091" s="42"/>
      <c r="W2091" s="42"/>
      <c r="X2091" s="42"/>
      <c r="Y2091" s="25"/>
    </row>
    <row r="2092" spans="5:25">
      <c r="F2092" s="4"/>
      <c r="H2092" s="25"/>
      <c r="I2092" s="25"/>
      <c r="M2092" s="42"/>
      <c r="N2092" s="9"/>
      <c r="O2092" s="9"/>
      <c r="P2092" s="9"/>
      <c r="Q2092" s="8"/>
      <c r="R2092" s="8"/>
      <c r="S2092" s="42"/>
      <c r="T2092" s="42"/>
      <c r="U2092" s="42"/>
      <c r="V2092" s="42"/>
      <c r="W2092" s="42"/>
      <c r="X2092" s="42"/>
      <c r="Y2092" s="25"/>
    </row>
    <row r="2093" spans="5:25">
      <c r="F2093" s="4"/>
      <c r="H2093" s="25"/>
      <c r="I2093" s="25"/>
      <c r="M2093" s="42"/>
      <c r="N2093" s="9"/>
      <c r="O2093" s="9"/>
      <c r="P2093" s="9"/>
      <c r="Q2093" s="8"/>
      <c r="R2093" s="8"/>
      <c r="S2093" s="42"/>
      <c r="T2093" s="42"/>
      <c r="U2093" s="42"/>
      <c r="V2093" s="42"/>
      <c r="W2093" s="42"/>
      <c r="X2093" s="42"/>
      <c r="Y2093" s="25"/>
    </row>
    <row r="2094" spans="5:25">
      <c r="F2094" s="4"/>
      <c r="H2094" s="25"/>
      <c r="I2094" s="25"/>
      <c r="M2094" s="42"/>
      <c r="N2094" s="9"/>
      <c r="O2094" s="9"/>
      <c r="P2094" s="9"/>
      <c r="Q2094" s="8"/>
      <c r="R2094" s="8"/>
      <c r="S2094" s="42"/>
      <c r="T2094" s="42"/>
      <c r="U2094" s="42"/>
      <c r="V2094" s="42"/>
      <c r="W2094" s="42"/>
      <c r="X2094" s="42"/>
      <c r="Y2094" s="25"/>
    </row>
    <row r="2095" spans="5:25">
      <c r="F2095" s="4"/>
      <c r="H2095" s="25"/>
      <c r="I2095" s="25"/>
      <c r="M2095" s="42"/>
      <c r="N2095" s="9"/>
      <c r="O2095" s="9"/>
      <c r="P2095" s="9"/>
      <c r="Q2095" s="8"/>
      <c r="R2095" s="8"/>
      <c r="S2095" s="42"/>
      <c r="T2095" s="42"/>
      <c r="U2095" s="42"/>
      <c r="V2095" s="42"/>
      <c r="W2095" s="42"/>
      <c r="X2095" s="42"/>
      <c r="Y2095" s="25"/>
    </row>
    <row r="2096" spans="5:25">
      <c r="F2096" s="4"/>
      <c r="H2096" s="25"/>
      <c r="I2096" s="25"/>
      <c r="M2096" s="42"/>
      <c r="N2096" s="9"/>
      <c r="O2096" s="9"/>
      <c r="P2096" s="9"/>
      <c r="Q2096" s="8"/>
      <c r="R2096" s="8"/>
      <c r="S2096" s="42"/>
      <c r="T2096" s="42"/>
      <c r="U2096" s="42"/>
      <c r="V2096" s="42"/>
      <c r="W2096" s="42"/>
      <c r="X2096" s="42"/>
      <c r="Y2096" s="25"/>
    </row>
    <row r="2097" spans="5:25">
      <c r="F2097" s="4"/>
      <c r="H2097" s="25"/>
      <c r="I2097" s="25"/>
      <c r="M2097" s="42"/>
      <c r="N2097" s="9"/>
      <c r="O2097" s="9"/>
      <c r="P2097" s="9"/>
      <c r="Q2097" s="8"/>
      <c r="R2097" s="8"/>
      <c r="S2097" s="42"/>
      <c r="T2097" s="42"/>
      <c r="U2097" s="42"/>
      <c r="V2097" s="42"/>
      <c r="W2097" s="42"/>
      <c r="X2097" s="42"/>
      <c r="Y2097" s="25"/>
    </row>
    <row r="2098" spans="5:25">
      <c r="F2098" s="4"/>
      <c r="H2098" s="25"/>
      <c r="I2098" s="25"/>
      <c r="M2098" s="42"/>
      <c r="N2098" s="9"/>
      <c r="O2098" s="9"/>
      <c r="P2098" s="9"/>
      <c r="Q2098" s="8"/>
      <c r="R2098" s="8"/>
      <c r="S2098" s="42"/>
      <c r="T2098" s="42"/>
      <c r="U2098" s="42"/>
      <c r="V2098" s="42"/>
      <c r="W2098" s="42"/>
      <c r="X2098" s="42"/>
      <c r="Y2098" s="25"/>
    </row>
    <row r="2099" spans="5:25">
      <c r="F2099" s="4"/>
      <c r="H2099" s="25"/>
      <c r="I2099" s="25"/>
      <c r="M2099" s="42"/>
      <c r="N2099" s="9"/>
      <c r="O2099" s="9"/>
      <c r="P2099" s="9"/>
      <c r="Q2099" s="8"/>
      <c r="R2099" s="8"/>
      <c r="S2099" s="42"/>
      <c r="T2099" s="42"/>
      <c r="U2099" s="42"/>
      <c r="V2099" s="42"/>
      <c r="W2099" s="42"/>
      <c r="X2099" s="42"/>
      <c r="Y2099" s="25"/>
    </row>
    <row r="2100" spans="5:25">
      <c r="F2100" s="4"/>
      <c r="H2100" s="25"/>
      <c r="I2100" s="25"/>
      <c r="M2100" s="42"/>
      <c r="N2100" s="9"/>
      <c r="O2100" s="9"/>
      <c r="P2100" s="9"/>
      <c r="Q2100" s="8"/>
      <c r="R2100" s="8"/>
      <c r="S2100" s="42"/>
      <c r="T2100" s="42"/>
      <c r="U2100" s="42"/>
      <c r="V2100" s="42"/>
      <c r="W2100" s="42"/>
      <c r="X2100" s="42"/>
      <c r="Y2100" s="25"/>
    </row>
    <row r="2101" spans="5:25">
      <c r="F2101" s="4"/>
      <c r="H2101" s="25"/>
      <c r="I2101" s="25"/>
      <c r="M2101" s="42"/>
      <c r="N2101" s="9"/>
      <c r="O2101" s="9"/>
      <c r="P2101" s="9"/>
      <c r="Q2101" s="8"/>
      <c r="R2101" s="8"/>
      <c r="S2101" s="42"/>
      <c r="T2101" s="42"/>
      <c r="U2101" s="42"/>
      <c r="V2101" s="42"/>
      <c r="W2101" s="42"/>
      <c r="X2101" s="42"/>
      <c r="Y2101" s="25"/>
    </row>
    <row r="2102" spans="5:25">
      <c r="E2102" s="38"/>
      <c r="F2102" s="4"/>
      <c r="H2102" s="25"/>
      <c r="I2102" s="25"/>
      <c r="M2102" s="42"/>
      <c r="N2102" s="9"/>
      <c r="O2102" s="9"/>
      <c r="P2102" s="9"/>
      <c r="Q2102" s="8"/>
      <c r="R2102" s="8"/>
      <c r="S2102" s="42"/>
      <c r="T2102" s="42"/>
      <c r="U2102" s="42"/>
      <c r="V2102" s="42"/>
      <c r="W2102" s="42"/>
      <c r="X2102" s="42"/>
      <c r="Y2102" s="25"/>
    </row>
    <row r="2103" spans="5:25">
      <c r="F2103" s="4"/>
      <c r="H2103" s="25"/>
      <c r="I2103" s="25"/>
      <c r="M2103" s="42"/>
      <c r="N2103" s="9"/>
      <c r="O2103" s="9"/>
      <c r="P2103" s="9"/>
      <c r="Q2103" s="8"/>
      <c r="R2103" s="8"/>
      <c r="S2103" s="42"/>
      <c r="T2103" s="42"/>
      <c r="U2103" s="42"/>
      <c r="V2103" s="42"/>
      <c r="W2103" s="42"/>
      <c r="X2103" s="42"/>
      <c r="Y2103" s="25"/>
    </row>
    <row r="2104" spans="5:25">
      <c r="F2104" s="4"/>
      <c r="H2104" s="25"/>
      <c r="I2104" s="25"/>
      <c r="M2104" s="42"/>
      <c r="N2104" s="9"/>
      <c r="O2104" s="9"/>
      <c r="P2104" s="9"/>
      <c r="Q2104" s="8"/>
      <c r="R2104" s="8"/>
      <c r="S2104" s="42"/>
      <c r="T2104" s="42"/>
      <c r="U2104" s="42"/>
      <c r="V2104" s="42"/>
      <c r="W2104" s="42"/>
      <c r="X2104" s="42"/>
      <c r="Y2104" s="25"/>
    </row>
    <row r="2105" spans="5:25">
      <c r="F2105" s="4"/>
      <c r="H2105" s="25"/>
      <c r="I2105" s="25"/>
      <c r="M2105" s="42"/>
      <c r="N2105" s="9"/>
      <c r="O2105" s="9"/>
      <c r="P2105" s="9"/>
      <c r="Q2105" s="8"/>
      <c r="R2105" s="8"/>
      <c r="S2105" s="42"/>
      <c r="T2105" s="42"/>
      <c r="U2105" s="42"/>
      <c r="V2105" s="42"/>
      <c r="W2105" s="42"/>
      <c r="X2105" s="42"/>
      <c r="Y2105" s="25"/>
    </row>
    <row r="2106" spans="5:25">
      <c r="F2106" s="4"/>
      <c r="H2106" s="25"/>
      <c r="I2106" s="25"/>
      <c r="M2106" s="42"/>
      <c r="N2106" s="9"/>
      <c r="O2106" s="9"/>
      <c r="P2106" s="9"/>
      <c r="Q2106" s="8"/>
      <c r="R2106" s="8"/>
      <c r="S2106" s="42"/>
      <c r="T2106" s="42"/>
      <c r="U2106" s="42"/>
      <c r="V2106" s="42"/>
      <c r="W2106" s="42"/>
      <c r="X2106" s="42"/>
      <c r="Y2106" s="25"/>
    </row>
    <row r="2107" spans="5:25">
      <c r="F2107" s="4"/>
      <c r="H2107" s="25"/>
      <c r="I2107" s="25"/>
      <c r="M2107" s="42"/>
      <c r="N2107" s="9"/>
      <c r="O2107" s="9"/>
      <c r="P2107" s="9"/>
      <c r="Q2107" s="8"/>
      <c r="R2107" s="8"/>
      <c r="S2107" s="42"/>
      <c r="T2107" s="42"/>
      <c r="U2107" s="42"/>
      <c r="V2107" s="42"/>
      <c r="W2107" s="42"/>
      <c r="X2107" s="42"/>
      <c r="Y2107" s="25"/>
    </row>
    <row r="2108" spans="5:25">
      <c r="F2108" s="4"/>
      <c r="H2108" s="25"/>
      <c r="I2108" s="25"/>
      <c r="M2108" s="42"/>
      <c r="N2108" s="9"/>
      <c r="O2108" s="9"/>
      <c r="P2108" s="9"/>
      <c r="Q2108" s="8"/>
      <c r="R2108" s="8"/>
      <c r="S2108" s="42"/>
      <c r="T2108" s="42"/>
      <c r="U2108" s="42"/>
      <c r="V2108" s="42"/>
      <c r="W2108" s="42"/>
      <c r="X2108" s="42"/>
      <c r="Y2108" s="25"/>
    </row>
    <row r="2109" spans="5:25">
      <c r="F2109" s="4"/>
      <c r="H2109" s="25"/>
      <c r="I2109" s="25"/>
      <c r="M2109" s="42"/>
      <c r="N2109" s="9"/>
      <c r="O2109" s="9"/>
      <c r="P2109" s="9"/>
      <c r="Q2109" s="8"/>
      <c r="R2109" s="8"/>
      <c r="S2109" s="42"/>
      <c r="T2109" s="42"/>
      <c r="U2109" s="42"/>
      <c r="V2109" s="42"/>
      <c r="W2109" s="42"/>
      <c r="X2109" s="42"/>
      <c r="Y2109" s="25"/>
    </row>
    <row r="2110" spans="5:25">
      <c r="F2110" s="4"/>
      <c r="H2110" s="25"/>
      <c r="I2110" s="25"/>
      <c r="M2110" s="42"/>
      <c r="N2110" s="9"/>
      <c r="O2110" s="9"/>
      <c r="P2110" s="9"/>
      <c r="Q2110" s="8"/>
      <c r="R2110" s="8"/>
      <c r="S2110" s="42"/>
      <c r="T2110" s="42"/>
      <c r="U2110" s="42"/>
      <c r="V2110" s="42"/>
      <c r="W2110" s="42"/>
      <c r="X2110" s="42"/>
      <c r="Y2110" s="25"/>
    </row>
    <row r="2111" spans="5:25">
      <c r="E2111" s="38"/>
      <c r="F2111" s="4"/>
      <c r="H2111" s="25"/>
      <c r="I2111" s="25"/>
      <c r="M2111" s="42"/>
      <c r="N2111" s="9"/>
      <c r="O2111" s="9"/>
      <c r="P2111" s="9"/>
      <c r="Q2111" s="8"/>
      <c r="R2111" s="8"/>
      <c r="S2111" s="42"/>
      <c r="T2111" s="42"/>
      <c r="U2111" s="42"/>
      <c r="V2111" s="42"/>
      <c r="W2111" s="42"/>
      <c r="X2111" s="42"/>
      <c r="Y2111" s="25"/>
    </row>
    <row r="2112" spans="5:25">
      <c r="F2112" s="4"/>
      <c r="H2112" s="25"/>
      <c r="I2112" s="25"/>
      <c r="M2112" s="42"/>
      <c r="N2112" s="9"/>
      <c r="O2112" s="9"/>
      <c r="P2112" s="9"/>
      <c r="Q2112" s="8"/>
      <c r="R2112" s="8"/>
      <c r="S2112" s="42"/>
      <c r="T2112" s="42"/>
      <c r="U2112" s="42"/>
      <c r="V2112" s="42"/>
      <c r="W2112" s="42"/>
      <c r="X2112" s="42"/>
      <c r="Y2112" s="25"/>
    </row>
    <row r="2113" spans="5:25">
      <c r="E2113" s="38"/>
      <c r="F2113" s="4"/>
      <c r="H2113" s="25"/>
      <c r="I2113" s="25"/>
      <c r="M2113" s="42"/>
      <c r="N2113" s="9"/>
      <c r="O2113" s="9"/>
      <c r="P2113" s="9"/>
      <c r="Q2113" s="8"/>
      <c r="R2113" s="8"/>
      <c r="S2113" s="42"/>
      <c r="T2113" s="42"/>
      <c r="U2113" s="42"/>
      <c r="V2113" s="42"/>
      <c r="W2113" s="42"/>
      <c r="X2113" s="42"/>
      <c r="Y2113" s="25"/>
    </row>
    <row r="2114" spans="5:25">
      <c r="F2114" s="4"/>
      <c r="H2114" s="25"/>
      <c r="I2114" s="25"/>
      <c r="M2114" s="42"/>
      <c r="N2114" s="9"/>
      <c r="O2114" s="9"/>
      <c r="P2114" s="9"/>
      <c r="Q2114" s="8"/>
      <c r="R2114" s="8"/>
      <c r="S2114" s="42"/>
      <c r="T2114" s="42"/>
      <c r="U2114" s="42"/>
      <c r="V2114" s="42"/>
      <c r="W2114" s="42"/>
      <c r="X2114" s="42"/>
      <c r="Y2114" s="25"/>
    </row>
    <row r="2115" spans="5:25">
      <c r="F2115" s="4"/>
      <c r="H2115" s="25"/>
      <c r="I2115" s="25"/>
      <c r="M2115" s="42"/>
      <c r="N2115" s="9"/>
      <c r="O2115" s="9"/>
      <c r="P2115" s="9"/>
      <c r="Q2115" s="8"/>
      <c r="R2115" s="8"/>
      <c r="S2115" s="42"/>
      <c r="T2115" s="42"/>
      <c r="U2115" s="42"/>
      <c r="V2115" s="42"/>
      <c r="W2115" s="42"/>
      <c r="X2115" s="42"/>
      <c r="Y2115" s="25"/>
    </row>
    <row r="2116" spans="5:25">
      <c r="F2116" s="4"/>
      <c r="H2116" s="25"/>
      <c r="I2116" s="25"/>
      <c r="M2116" s="42"/>
      <c r="N2116" s="9"/>
      <c r="O2116" s="9"/>
      <c r="P2116" s="9"/>
      <c r="Q2116" s="8"/>
      <c r="R2116" s="8"/>
      <c r="S2116" s="42"/>
      <c r="T2116" s="42"/>
      <c r="U2116" s="42"/>
      <c r="V2116" s="42"/>
      <c r="W2116" s="42"/>
      <c r="X2116" s="42"/>
      <c r="Y2116" s="25"/>
    </row>
    <row r="2117" spans="5:25">
      <c r="F2117" s="4"/>
      <c r="H2117" s="25"/>
      <c r="I2117" s="25"/>
      <c r="M2117" s="42"/>
      <c r="N2117" s="9"/>
      <c r="O2117" s="9"/>
      <c r="P2117" s="9"/>
      <c r="Q2117" s="8"/>
      <c r="R2117" s="8"/>
      <c r="S2117" s="42"/>
      <c r="T2117" s="42"/>
      <c r="U2117" s="42"/>
      <c r="V2117" s="42"/>
      <c r="W2117" s="42"/>
      <c r="X2117" s="42"/>
      <c r="Y2117" s="25"/>
    </row>
    <row r="2118" spans="5:25">
      <c r="F2118" s="4"/>
      <c r="H2118" s="25"/>
      <c r="I2118" s="25"/>
      <c r="M2118" s="42"/>
      <c r="N2118" s="9"/>
      <c r="O2118" s="9"/>
      <c r="P2118" s="9"/>
      <c r="Q2118" s="8"/>
      <c r="R2118" s="8"/>
      <c r="S2118" s="42"/>
      <c r="T2118" s="42"/>
      <c r="U2118" s="42"/>
      <c r="V2118" s="42"/>
      <c r="W2118" s="42"/>
      <c r="X2118" s="42"/>
      <c r="Y2118" s="25"/>
    </row>
    <row r="2119" spans="5:25">
      <c r="F2119" s="4"/>
      <c r="H2119" s="25"/>
      <c r="I2119" s="25"/>
      <c r="M2119" s="42"/>
      <c r="N2119" s="9"/>
      <c r="O2119" s="9"/>
      <c r="P2119" s="9"/>
      <c r="Q2119" s="8"/>
      <c r="R2119" s="8"/>
      <c r="S2119" s="42"/>
      <c r="T2119" s="42"/>
      <c r="U2119" s="42"/>
      <c r="V2119" s="42"/>
      <c r="W2119" s="42"/>
      <c r="X2119" s="42"/>
      <c r="Y2119" s="25"/>
    </row>
    <row r="2120" spans="5:25">
      <c r="F2120" s="4"/>
      <c r="H2120" s="25"/>
      <c r="I2120" s="25"/>
      <c r="M2120" s="42"/>
      <c r="N2120" s="9"/>
      <c r="O2120" s="9"/>
      <c r="P2120" s="9"/>
      <c r="Q2120" s="8"/>
      <c r="R2120" s="8"/>
      <c r="S2120" s="42"/>
      <c r="T2120" s="42"/>
      <c r="U2120" s="42"/>
      <c r="V2120" s="42"/>
      <c r="W2120" s="42"/>
      <c r="X2120" s="42"/>
      <c r="Y2120" s="25"/>
    </row>
    <row r="2121" spans="5:25">
      <c r="F2121" s="4"/>
      <c r="H2121" s="25"/>
      <c r="I2121" s="25"/>
      <c r="M2121" s="42"/>
      <c r="N2121" s="9"/>
      <c r="O2121" s="9"/>
      <c r="P2121" s="9"/>
      <c r="Q2121" s="8"/>
      <c r="R2121" s="8"/>
      <c r="S2121" s="42"/>
      <c r="T2121" s="42"/>
      <c r="U2121" s="42"/>
      <c r="V2121" s="42"/>
      <c r="W2121" s="42"/>
      <c r="X2121" s="42"/>
      <c r="Y2121" s="25"/>
    </row>
    <row r="2122" spans="5:25">
      <c r="F2122" s="4"/>
      <c r="H2122" s="25"/>
      <c r="I2122" s="25"/>
      <c r="M2122" s="42"/>
      <c r="N2122" s="9"/>
      <c r="O2122" s="9"/>
      <c r="P2122" s="9"/>
      <c r="Q2122" s="8"/>
      <c r="R2122" s="8"/>
      <c r="S2122" s="42"/>
      <c r="T2122" s="42"/>
      <c r="U2122" s="42"/>
      <c r="V2122" s="42"/>
      <c r="W2122" s="42"/>
      <c r="X2122" s="42"/>
      <c r="Y2122" s="25"/>
    </row>
    <row r="2123" spans="5:25">
      <c r="F2123" s="4"/>
      <c r="H2123" s="25"/>
      <c r="I2123" s="25"/>
      <c r="M2123" s="42"/>
      <c r="N2123" s="9"/>
      <c r="O2123" s="9"/>
      <c r="P2123" s="9"/>
      <c r="Q2123" s="8"/>
      <c r="R2123" s="8"/>
      <c r="S2123" s="42"/>
      <c r="T2123" s="42"/>
      <c r="U2123" s="42"/>
      <c r="V2123" s="42"/>
      <c r="W2123" s="42"/>
      <c r="X2123" s="42"/>
      <c r="Y2123" s="25"/>
    </row>
    <row r="2124" spans="5:25">
      <c r="F2124" s="4"/>
      <c r="H2124" s="25"/>
      <c r="I2124" s="25"/>
      <c r="M2124" s="42"/>
      <c r="N2124" s="9"/>
      <c r="O2124" s="9"/>
      <c r="P2124" s="9"/>
      <c r="Q2124" s="8"/>
      <c r="R2124" s="8"/>
      <c r="S2124" s="42"/>
      <c r="T2124" s="42"/>
      <c r="U2124" s="42"/>
      <c r="V2124" s="42"/>
      <c r="W2124" s="42"/>
      <c r="X2124" s="42"/>
      <c r="Y2124" s="25"/>
    </row>
    <row r="2125" spans="5:25">
      <c r="F2125" s="4"/>
      <c r="H2125" s="25"/>
      <c r="I2125" s="25"/>
      <c r="M2125" s="42"/>
      <c r="N2125" s="9"/>
      <c r="O2125" s="9"/>
      <c r="P2125" s="9"/>
      <c r="Q2125" s="8"/>
      <c r="R2125" s="8"/>
      <c r="S2125" s="42"/>
      <c r="T2125" s="42"/>
      <c r="U2125" s="42"/>
      <c r="V2125" s="42"/>
      <c r="W2125" s="42"/>
      <c r="X2125" s="42"/>
      <c r="Y2125" s="25"/>
    </row>
    <row r="2126" spans="5:25">
      <c r="F2126" s="4"/>
      <c r="H2126" s="25"/>
      <c r="I2126" s="25"/>
      <c r="M2126" s="42"/>
      <c r="N2126" s="9"/>
      <c r="O2126" s="9"/>
      <c r="P2126" s="9"/>
      <c r="Q2126" s="8"/>
      <c r="R2126" s="8"/>
      <c r="S2126" s="42"/>
      <c r="T2126" s="42"/>
      <c r="U2126" s="42"/>
      <c r="V2126" s="42"/>
      <c r="W2126" s="42"/>
      <c r="X2126" s="42"/>
      <c r="Y2126" s="25"/>
    </row>
    <row r="2127" spans="5:25">
      <c r="F2127" s="4"/>
      <c r="H2127" s="25"/>
      <c r="I2127" s="25"/>
      <c r="M2127" s="42"/>
      <c r="N2127" s="9"/>
      <c r="O2127" s="9"/>
      <c r="P2127" s="9"/>
      <c r="Q2127" s="8"/>
      <c r="R2127" s="8"/>
      <c r="S2127" s="42"/>
      <c r="T2127" s="42"/>
      <c r="U2127" s="42"/>
      <c r="V2127" s="42"/>
      <c r="W2127" s="42"/>
      <c r="X2127" s="42"/>
      <c r="Y2127" s="25"/>
    </row>
    <row r="2128" spans="5:25">
      <c r="E2128" s="38"/>
      <c r="F2128" s="4"/>
      <c r="H2128" s="25"/>
      <c r="I2128" s="25"/>
      <c r="M2128" s="42"/>
      <c r="N2128" s="9"/>
      <c r="O2128" s="9"/>
      <c r="P2128" s="9"/>
      <c r="Q2128" s="8"/>
      <c r="R2128" s="8"/>
      <c r="S2128" s="42"/>
      <c r="T2128" s="42"/>
      <c r="U2128" s="42"/>
      <c r="V2128" s="42"/>
      <c r="W2128" s="42"/>
      <c r="X2128" s="42"/>
      <c r="Y2128" s="25"/>
    </row>
    <row r="2129" spans="5:25">
      <c r="F2129" s="4"/>
      <c r="H2129" s="25"/>
      <c r="I2129" s="25"/>
      <c r="M2129" s="42"/>
      <c r="N2129" s="9"/>
      <c r="O2129" s="9"/>
      <c r="P2129" s="9"/>
      <c r="Q2129" s="8"/>
      <c r="R2129" s="8"/>
      <c r="S2129" s="42"/>
      <c r="T2129" s="42"/>
      <c r="U2129" s="42"/>
      <c r="V2129" s="42"/>
      <c r="W2129" s="42"/>
      <c r="X2129" s="42"/>
      <c r="Y2129" s="25"/>
    </row>
    <row r="2130" spans="5:25">
      <c r="F2130" s="4"/>
      <c r="H2130" s="25"/>
      <c r="I2130" s="25"/>
      <c r="M2130" s="42"/>
      <c r="N2130" s="9"/>
      <c r="O2130" s="9"/>
      <c r="P2130" s="9"/>
      <c r="Q2130" s="8"/>
      <c r="R2130" s="8"/>
      <c r="S2130" s="42"/>
      <c r="T2130" s="42"/>
      <c r="U2130" s="42"/>
      <c r="V2130" s="42"/>
      <c r="W2130" s="42"/>
      <c r="X2130" s="42"/>
      <c r="Y2130" s="25"/>
    </row>
    <row r="2131" spans="5:25">
      <c r="F2131" s="4"/>
      <c r="H2131" s="25"/>
      <c r="I2131" s="25"/>
      <c r="M2131" s="42"/>
      <c r="N2131" s="9"/>
      <c r="O2131" s="9"/>
      <c r="P2131" s="9"/>
      <c r="Q2131" s="8"/>
      <c r="R2131" s="8"/>
      <c r="S2131" s="42"/>
      <c r="T2131" s="42"/>
      <c r="U2131" s="42"/>
      <c r="V2131" s="42"/>
      <c r="W2131" s="42"/>
      <c r="X2131" s="42"/>
      <c r="Y2131" s="25"/>
    </row>
    <row r="2132" spans="5:25">
      <c r="E2132" s="38"/>
      <c r="F2132" s="4"/>
      <c r="H2132" s="25"/>
      <c r="I2132" s="25"/>
      <c r="M2132" s="42"/>
      <c r="N2132" s="9"/>
      <c r="O2132" s="9"/>
      <c r="P2132" s="9"/>
      <c r="Q2132" s="8"/>
      <c r="R2132" s="8"/>
      <c r="S2132" s="42"/>
      <c r="T2132" s="42"/>
      <c r="U2132" s="42"/>
      <c r="V2132" s="42"/>
      <c r="W2132" s="42"/>
      <c r="X2132" s="42"/>
      <c r="Y2132" s="25"/>
    </row>
    <row r="2133" spans="5:25">
      <c r="F2133" s="4"/>
      <c r="H2133" s="25"/>
      <c r="I2133" s="25"/>
      <c r="M2133" s="42"/>
      <c r="N2133" s="9"/>
      <c r="O2133" s="9"/>
      <c r="P2133" s="9"/>
      <c r="Q2133" s="8"/>
      <c r="R2133" s="8"/>
      <c r="S2133" s="42"/>
      <c r="T2133" s="42"/>
      <c r="U2133" s="42"/>
      <c r="V2133" s="42"/>
      <c r="W2133" s="42"/>
      <c r="X2133" s="42"/>
      <c r="Y2133" s="25"/>
    </row>
    <row r="2134" spans="5:25">
      <c r="F2134" s="4"/>
      <c r="H2134" s="25"/>
      <c r="I2134" s="25"/>
      <c r="M2134" s="42"/>
      <c r="N2134" s="9"/>
      <c r="O2134" s="9"/>
      <c r="P2134" s="9"/>
      <c r="Q2134" s="8"/>
      <c r="R2134" s="8"/>
      <c r="S2134" s="42"/>
      <c r="T2134" s="42"/>
      <c r="U2134" s="42"/>
      <c r="V2134" s="42"/>
      <c r="W2134" s="42"/>
      <c r="X2134" s="42"/>
      <c r="Y2134" s="25"/>
    </row>
    <row r="2135" spans="5:25">
      <c r="F2135" s="4"/>
      <c r="H2135" s="25"/>
      <c r="I2135" s="25"/>
      <c r="M2135" s="42"/>
      <c r="N2135" s="9"/>
      <c r="O2135" s="9"/>
      <c r="P2135" s="9"/>
      <c r="Q2135" s="8"/>
      <c r="R2135" s="8"/>
      <c r="S2135" s="42"/>
      <c r="T2135" s="42"/>
      <c r="U2135" s="42"/>
      <c r="V2135" s="42"/>
      <c r="W2135" s="42"/>
      <c r="X2135" s="42"/>
      <c r="Y2135" s="25"/>
    </row>
    <row r="2136" spans="5:25">
      <c r="F2136" s="4"/>
      <c r="H2136" s="25"/>
      <c r="I2136" s="25"/>
      <c r="M2136" s="42"/>
      <c r="N2136" s="9"/>
      <c r="O2136" s="9"/>
      <c r="P2136" s="9"/>
      <c r="Q2136" s="8"/>
      <c r="R2136" s="8"/>
      <c r="S2136" s="42"/>
      <c r="T2136" s="42"/>
      <c r="U2136" s="42"/>
      <c r="V2136" s="42"/>
      <c r="W2136" s="42"/>
      <c r="X2136" s="42"/>
      <c r="Y2136" s="25"/>
    </row>
    <row r="2137" spans="5:25">
      <c r="F2137" s="4"/>
      <c r="H2137" s="25"/>
      <c r="I2137" s="25"/>
      <c r="M2137" s="42"/>
      <c r="N2137" s="9"/>
      <c r="O2137" s="9"/>
      <c r="P2137" s="9"/>
      <c r="Q2137" s="8"/>
      <c r="R2137" s="8"/>
      <c r="S2137" s="42"/>
      <c r="T2137" s="42"/>
      <c r="U2137" s="42"/>
      <c r="V2137" s="42"/>
      <c r="W2137" s="42"/>
      <c r="X2137" s="42"/>
      <c r="Y2137" s="25"/>
    </row>
    <row r="2138" spans="5:25">
      <c r="F2138" s="4"/>
      <c r="H2138" s="25"/>
      <c r="I2138" s="25"/>
      <c r="M2138" s="42"/>
      <c r="N2138" s="9"/>
      <c r="O2138" s="9"/>
      <c r="P2138" s="9"/>
      <c r="Q2138" s="8"/>
      <c r="R2138" s="8"/>
      <c r="S2138" s="42"/>
      <c r="T2138" s="42"/>
      <c r="U2138" s="42"/>
      <c r="V2138" s="42"/>
      <c r="W2138" s="42"/>
      <c r="X2138" s="42"/>
      <c r="Y2138" s="25"/>
    </row>
    <row r="2139" spans="5:25">
      <c r="F2139" s="4"/>
      <c r="H2139" s="25"/>
      <c r="I2139" s="25"/>
      <c r="M2139" s="42"/>
      <c r="N2139" s="9"/>
      <c r="O2139" s="9"/>
      <c r="P2139" s="9"/>
      <c r="Q2139" s="8"/>
      <c r="R2139" s="8"/>
      <c r="S2139" s="42"/>
      <c r="T2139" s="42"/>
      <c r="U2139" s="42"/>
      <c r="V2139" s="42"/>
      <c r="W2139" s="42"/>
      <c r="X2139" s="42"/>
      <c r="Y2139" s="25"/>
    </row>
    <row r="2140" spans="5:25">
      <c r="F2140" s="4"/>
      <c r="H2140" s="25"/>
      <c r="I2140" s="25"/>
      <c r="M2140" s="42"/>
      <c r="N2140" s="9"/>
      <c r="O2140" s="9"/>
      <c r="P2140" s="9"/>
      <c r="Q2140" s="8"/>
      <c r="R2140" s="8"/>
      <c r="S2140" s="42"/>
      <c r="T2140" s="42"/>
      <c r="U2140" s="42"/>
      <c r="V2140" s="42"/>
      <c r="W2140" s="42"/>
      <c r="X2140" s="42"/>
      <c r="Y2140" s="25"/>
    </row>
    <row r="2141" spans="5:25">
      <c r="F2141" s="4"/>
      <c r="H2141" s="25"/>
      <c r="I2141" s="25"/>
      <c r="M2141" s="42"/>
      <c r="N2141" s="9"/>
      <c r="O2141" s="9"/>
      <c r="P2141" s="9"/>
      <c r="Q2141" s="8"/>
      <c r="R2141" s="8"/>
      <c r="S2141" s="42"/>
      <c r="T2141" s="42"/>
      <c r="U2141" s="42"/>
      <c r="V2141" s="42"/>
      <c r="W2141" s="42"/>
      <c r="X2141" s="42"/>
      <c r="Y2141" s="25"/>
    </row>
    <row r="2142" spans="5:25">
      <c r="F2142" s="4"/>
      <c r="H2142" s="25"/>
      <c r="I2142" s="25"/>
      <c r="M2142" s="42"/>
      <c r="N2142" s="9"/>
      <c r="O2142" s="9"/>
      <c r="P2142" s="9"/>
      <c r="Q2142" s="8"/>
      <c r="R2142" s="8"/>
      <c r="S2142" s="42"/>
      <c r="T2142" s="42"/>
      <c r="U2142" s="42"/>
      <c r="V2142" s="42"/>
      <c r="W2142" s="42"/>
      <c r="X2142" s="42"/>
      <c r="Y2142" s="25"/>
    </row>
    <row r="2143" spans="5:25">
      <c r="F2143" s="4"/>
      <c r="H2143" s="25"/>
      <c r="I2143" s="25"/>
      <c r="M2143" s="42"/>
      <c r="N2143" s="9"/>
      <c r="O2143" s="9"/>
      <c r="P2143" s="9"/>
      <c r="Q2143" s="8"/>
      <c r="R2143" s="8"/>
      <c r="S2143" s="42"/>
      <c r="T2143" s="42"/>
      <c r="U2143" s="42"/>
      <c r="V2143" s="42"/>
      <c r="W2143" s="42"/>
      <c r="X2143" s="42"/>
      <c r="Y2143" s="25"/>
    </row>
    <row r="2144" spans="5:25">
      <c r="F2144" s="4"/>
      <c r="H2144" s="25"/>
      <c r="I2144" s="25"/>
      <c r="M2144" s="42"/>
      <c r="N2144" s="9"/>
      <c r="O2144" s="9"/>
      <c r="P2144" s="9"/>
      <c r="Q2144" s="8"/>
      <c r="R2144" s="8"/>
      <c r="S2144" s="42"/>
      <c r="T2144" s="42"/>
      <c r="U2144" s="42"/>
      <c r="V2144" s="42"/>
      <c r="W2144" s="42"/>
      <c r="X2144" s="42"/>
      <c r="Y2144" s="25"/>
    </row>
    <row r="2145" spans="5:25">
      <c r="F2145" s="4"/>
      <c r="H2145" s="25"/>
      <c r="I2145" s="25"/>
      <c r="M2145" s="42"/>
      <c r="N2145" s="9"/>
      <c r="O2145" s="9"/>
      <c r="P2145" s="9"/>
      <c r="Q2145" s="8"/>
      <c r="R2145" s="8"/>
      <c r="S2145" s="42"/>
      <c r="T2145" s="42"/>
      <c r="U2145" s="42"/>
      <c r="V2145" s="42"/>
      <c r="W2145" s="42"/>
      <c r="X2145" s="42"/>
      <c r="Y2145" s="25"/>
    </row>
    <row r="2146" spans="5:25">
      <c r="F2146" s="4"/>
      <c r="H2146" s="25"/>
      <c r="I2146" s="25"/>
      <c r="M2146" s="42"/>
      <c r="N2146" s="9"/>
      <c r="O2146" s="9"/>
      <c r="P2146" s="9"/>
      <c r="Q2146" s="8"/>
      <c r="R2146" s="8"/>
      <c r="S2146" s="42"/>
      <c r="T2146" s="42"/>
      <c r="U2146" s="42"/>
      <c r="V2146" s="42"/>
      <c r="W2146" s="42"/>
      <c r="X2146" s="42"/>
      <c r="Y2146" s="25"/>
    </row>
    <row r="2147" spans="5:25">
      <c r="F2147" s="4"/>
      <c r="H2147" s="25"/>
      <c r="I2147" s="25"/>
      <c r="M2147" s="42"/>
      <c r="N2147" s="9"/>
      <c r="O2147" s="9"/>
      <c r="P2147" s="9"/>
      <c r="Q2147" s="8"/>
      <c r="R2147" s="8"/>
      <c r="S2147" s="42"/>
      <c r="T2147" s="42"/>
      <c r="U2147" s="42"/>
      <c r="V2147" s="42"/>
      <c r="W2147" s="42"/>
      <c r="X2147" s="42"/>
      <c r="Y2147" s="25"/>
    </row>
    <row r="2148" spans="5:25">
      <c r="F2148" s="4"/>
      <c r="H2148" s="25"/>
      <c r="I2148" s="25"/>
      <c r="M2148" s="42"/>
      <c r="N2148" s="9"/>
      <c r="O2148" s="9"/>
      <c r="P2148" s="9"/>
      <c r="Q2148" s="8"/>
      <c r="R2148" s="8"/>
      <c r="S2148" s="42"/>
      <c r="T2148" s="42"/>
      <c r="U2148" s="42"/>
      <c r="V2148" s="42"/>
      <c r="W2148" s="42"/>
      <c r="X2148" s="42"/>
      <c r="Y2148" s="25"/>
    </row>
    <row r="2149" spans="5:25">
      <c r="F2149" s="4"/>
      <c r="H2149" s="25"/>
      <c r="I2149" s="25"/>
      <c r="M2149" s="42"/>
      <c r="N2149" s="9"/>
      <c r="O2149" s="9"/>
      <c r="P2149" s="9"/>
      <c r="Q2149" s="8"/>
      <c r="R2149" s="8"/>
      <c r="S2149" s="42"/>
      <c r="T2149" s="42"/>
      <c r="U2149" s="42"/>
      <c r="V2149" s="42"/>
      <c r="W2149" s="42"/>
      <c r="X2149" s="42"/>
      <c r="Y2149" s="25"/>
    </row>
    <row r="2150" spans="5:25">
      <c r="F2150" s="4"/>
      <c r="H2150" s="25"/>
      <c r="I2150" s="25"/>
      <c r="M2150" s="42"/>
      <c r="N2150" s="9"/>
      <c r="O2150" s="9"/>
      <c r="P2150" s="9"/>
      <c r="Q2150" s="8"/>
      <c r="R2150" s="8"/>
      <c r="S2150" s="42"/>
      <c r="T2150" s="42"/>
      <c r="U2150" s="42"/>
      <c r="V2150" s="42"/>
      <c r="W2150" s="42"/>
      <c r="X2150" s="42"/>
      <c r="Y2150" s="25"/>
    </row>
    <row r="2151" spans="5:25">
      <c r="F2151" s="4"/>
      <c r="H2151" s="25"/>
      <c r="I2151" s="25"/>
      <c r="M2151" s="42"/>
      <c r="N2151" s="9"/>
      <c r="O2151" s="9"/>
      <c r="P2151" s="9"/>
      <c r="Q2151" s="8"/>
      <c r="R2151" s="8"/>
      <c r="S2151" s="42"/>
      <c r="T2151" s="42"/>
      <c r="U2151" s="42"/>
      <c r="V2151" s="42"/>
      <c r="W2151" s="42"/>
      <c r="X2151" s="42"/>
      <c r="Y2151" s="25"/>
    </row>
    <row r="2152" spans="5:25">
      <c r="F2152" s="4"/>
      <c r="H2152" s="25"/>
      <c r="I2152" s="25"/>
      <c r="M2152" s="42"/>
      <c r="N2152" s="9"/>
      <c r="O2152" s="9"/>
      <c r="P2152" s="9"/>
      <c r="Q2152" s="8"/>
      <c r="R2152" s="8"/>
      <c r="S2152" s="42"/>
      <c r="T2152" s="42"/>
      <c r="U2152" s="42"/>
      <c r="V2152" s="42"/>
      <c r="W2152" s="42"/>
      <c r="X2152" s="42"/>
      <c r="Y2152" s="25"/>
    </row>
    <row r="2153" spans="5:25">
      <c r="F2153" s="4"/>
      <c r="H2153" s="25"/>
      <c r="I2153" s="25"/>
      <c r="M2153" s="42"/>
      <c r="N2153" s="9"/>
      <c r="O2153" s="9"/>
      <c r="P2153" s="9"/>
      <c r="Q2153" s="8"/>
      <c r="R2153" s="8"/>
      <c r="S2153" s="42"/>
      <c r="T2153" s="42"/>
      <c r="U2153" s="42"/>
      <c r="V2153" s="42"/>
      <c r="W2153" s="42"/>
      <c r="X2153" s="42"/>
      <c r="Y2153" s="25"/>
    </row>
    <row r="2154" spans="5:25">
      <c r="F2154" s="4"/>
      <c r="H2154" s="25"/>
      <c r="I2154" s="25"/>
      <c r="M2154" s="42"/>
      <c r="N2154" s="9"/>
      <c r="O2154" s="9"/>
      <c r="P2154" s="9"/>
      <c r="Q2154" s="8"/>
      <c r="R2154" s="8"/>
      <c r="S2154" s="42"/>
      <c r="T2154" s="42"/>
      <c r="U2154" s="42"/>
      <c r="V2154" s="42"/>
      <c r="W2154" s="42"/>
      <c r="X2154" s="42"/>
      <c r="Y2154" s="25"/>
    </row>
    <row r="2155" spans="5:25">
      <c r="E2155" s="38"/>
      <c r="F2155" s="4"/>
      <c r="H2155" s="25"/>
      <c r="I2155" s="25"/>
      <c r="M2155" s="42"/>
      <c r="N2155" s="9"/>
      <c r="O2155" s="9"/>
      <c r="P2155" s="9"/>
      <c r="Q2155" s="8"/>
      <c r="R2155" s="8"/>
      <c r="S2155" s="42"/>
      <c r="T2155" s="42"/>
      <c r="U2155" s="42"/>
      <c r="V2155" s="42"/>
      <c r="W2155" s="42"/>
      <c r="X2155" s="42"/>
      <c r="Y2155" s="25"/>
    </row>
    <row r="2156" spans="5:25">
      <c r="E2156" s="38"/>
      <c r="F2156" s="4"/>
      <c r="H2156" s="25"/>
      <c r="I2156" s="25"/>
      <c r="M2156" s="42"/>
      <c r="N2156" s="9"/>
      <c r="O2156" s="9"/>
      <c r="P2156" s="9"/>
      <c r="Q2156" s="8"/>
      <c r="R2156" s="8"/>
      <c r="S2156" s="42"/>
      <c r="T2156" s="42"/>
      <c r="U2156" s="42"/>
      <c r="V2156" s="42"/>
      <c r="W2156" s="42"/>
      <c r="X2156" s="42"/>
      <c r="Y2156" s="25"/>
    </row>
    <row r="2157" spans="5:25">
      <c r="E2157" s="38"/>
      <c r="F2157" s="4"/>
      <c r="H2157" s="25"/>
      <c r="I2157" s="25"/>
      <c r="M2157" s="42"/>
      <c r="N2157" s="9"/>
      <c r="O2157" s="9"/>
      <c r="P2157" s="9"/>
      <c r="Q2157" s="8"/>
      <c r="R2157" s="8"/>
      <c r="S2157" s="42"/>
      <c r="T2157" s="42"/>
      <c r="U2157" s="42"/>
      <c r="V2157" s="42"/>
      <c r="W2157" s="42"/>
      <c r="X2157" s="42"/>
      <c r="Y2157" s="25"/>
    </row>
    <row r="2158" spans="5:25">
      <c r="F2158" s="4"/>
      <c r="H2158" s="25"/>
      <c r="I2158" s="25"/>
      <c r="M2158" s="42"/>
      <c r="N2158" s="9"/>
      <c r="O2158" s="9"/>
      <c r="P2158" s="9"/>
      <c r="Q2158" s="8"/>
      <c r="R2158" s="8"/>
      <c r="S2158" s="42"/>
      <c r="T2158" s="42"/>
      <c r="U2158" s="42"/>
      <c r="V2158" s="42"/>
      <c r="W2158" s="42"/>
      <c r="X2158" s="42"/>
      <c r="Y2158" s="25"/>
    </row>
    <row r="2159" spans="5:25">
      <c r="F2159" s="4"/>
      <c r="H2159" s="25"/>
      <c r="I2159" s="25"/>
      <c r="M2159" s="42"/>
      <c r="N2159" s="9"/>
      <c r="O2159" s="9"/>
      <c r="P2159" s="9"/>
      <c r="Q2159" s="8"/>
      <c r="R2159" s="8"/>
      <c r="S2159" s="42"/>
      <c r="T2159" s="42"/>
      <c r="U2159" s="42"/>
      <c r="V2159" s="42"/>
      <c r="W2159" s="42"/>
      <c r="X2159" s="42"/>
      <c r="Y2159" s="25"/>
    </row>
    <row r="2160" spans="5:25">
      <c r="E2160" s="38"/>
      <c r="F2160" s="4"/>
      <c r="H2160" s="25"/>
      <c r="I2160" s="25"/>
      <c r="M2160" s="42"/>
      <c r="N2160" s="9"/>
      <c r="O2160" s="9"/>
      <c r="P2160" s="9"/>
      <c r="Q2160" s="8"/>
      <c r="R2160" s="8"/>
      <c r="S2160" s="42"/>
      <c r="T2160" s="42"/>
      <c r="U2160" s="42"/>
      <c r="V2160" s="42"/>
      <c r="W2160" s="42"/>
      <c r="X2160" s="42"/>
      <c r="Y2160" s="25"/>
    </row>
    <row r="2161" spans="5:25">
      <c r="F2161" s="4"/>
      <c r="H2161" s="25"/>
      <c r="I2161" s="25"/>
      <c r="M2161" s="42"/>
      <c r="N2161" s="9"/>
      <c r="O2161" s="9"/>
      <c r="P2161" s="9"/>
      <c r="Q2161" s="8"/>
      <c r="R2161" s="8"/>
      <c r="S2161" s="42"/>
      <c r="T2161" s="42"/>
      <c r="U2161" s="42"/>
      <c r="V2161" s="42"/>
      <c r="W2161" s="42"/>
      <c r="X2161" s="42"/>
      <c r="Y2161" s="25"/>
    </row>
    <row r="2162" spans="5:25">
      <c r="F2162" s="4"/>
      <c r="H2162" s="25"/>
      <c r="I2162" s="25"/>
      <c r="M2162" s="42"/>
      <c r="N2162" s="9"/>
      <c r="O2162" s="9"/>
      <c r="P2162" s="9"/>
      <c r="Q2162" s="8"/>
      <c r="R2162" s="8"/>
      <c r="S2162" s="42"/>
      <c r="T2162" s="42"/>
      <c r="U2162" s="42"/>
      <c r="V2162" s="42"/>
      <c r="W2162" s="42"/>
      <c r="X2162" s="42"/>
      <c r="Y2162" s="25"/>
    </row>
    <row r="2163" spans="5:25">
      <c r="F2163" s="4"/>
      <c r="H2163" s="25"/>
      <c r="I2163" s="25"/>
      <c r="M2163" s="42"/>
      <c r="N2163" s="9"/>
      <c r="O2163" s="9"/>
      <c r="P2163" s="9"/>
      <c r="Q2163" s="8"/>
      <c r="R2163" s="8"/>
      <c r="S2163" s="42"/>
      <c r="T2163" s="42"/>
      <c r="U2163" s="42"/>
      <c r="V2163" s="42"/>
      <c r="W2163" s="42"/>
      <c r="X2163" s="42"/>
      <c r="Y2163" s="25"/>
    </row>
    <row r="2164" spans="5:25">
      <c r="F2164" s="4"/>
      <c r="H2164" s="25"/>
      <c r="I2164" s="25"/>
      <c r="M2164" s="42"/>
      <c r="N2164" s="9"/>
      <c r="O2164" s="9"/>
      <c r="P2164" s="9"/>
      <c r="Q2164" s="8"/>
      <c r="R2164" s="8"/>
      <c r="S2164" s="42"/>
      <c r="T2164" s="42"/>
      <c r="U2164" s="42"/>
      <c r="V2164" s="42"/>
      <c r="W2164" s="42"/>
      <c r="X2164" s="42"/>
      <c r="Y2164" s="25"/>
    </row>
    <row r="2165" spans="5:25">
      <c r="F2165" s="4"/>
      <c r="H2165" s="25"/>
      <c r="I2165" s="25"/>
      <c r="M2165" s="42"/>
      <c r="N2165" s="9"/>
      <c r="O2165" s="9"/>
      <c r="P2165" s="9"/>
      <c r="Q2165" s="8"/>
      <c r="R2165" s="8"/>
      <c r="S2165" s="42"/>
      <c r="T2165" s="42"/>
      <c r="U2165" s="42"/>
      <c r="V2165" s="42"/>
      <c r="W2165" s="42"/>
      <c r="X2165" s="42"/>
      <c r="Y2165" s="25"/>
    </row>
    <row r="2166" spans="5:25">
      <c r="F2166" s="4"/>
      <c r="H2166" s="25"/>
      <c r="I2166" s="25"/>
      <c r="M2166" s="42"/>
      <c r="N2166" s="9"/>
      <c r="O2166" s="9"/>
      <c r="P2166" s="9"/>
      <c r="Q2166" s="8"/>
      <c r="R2166" s="8"/>
      <c r="S2166" s="42"/>
      <c r="T2166" s="42"/>
      <c r="U2166" s="42"/>
      <c r="V2166" s="42"/>
      <c r="W2166" s="42"/>
      <c r="X2166" s="42"/>
      <c r="Y2166" s="25"/>
    </row>
    <row r="2167" spans="5:25">
      <c r="F2167" s="4"/>
      <c r="H2167" s="25"/>
      <c r="I2167" s="25"/>
      <c r="M2167" s="42"/>
      <c r="N2167" s="9"/>
      <c r="O2167" s="9"/>
      <c r="P2167" s="9"/>
      <c r="Q2167" s="8"/>
      <c r="R2167" s="8"/>
      <c r="S2167" s="42"/>
      <c r="T2167" s="42"/>
      <c r="U2167" s="42"/>
      <c r="V2167" s="42"/>
      <c r="W2167" s="42"/>
      <c r="X2167" s="42"/>
      <c r="Y2167" s="25"/>
    </row>
    <row r="2168" spans="5:25">
      <c r="F2168" s="4"/>
      <c r="H2168" s="25"/>
      <c r="I2168" s="25"/>
      <c r="M2168" s="42"/>
      <c r="N2168" s="9"/>
      <c r="O2168" s="9"/>
      <c r="P2168" s="9"/>
      <c r="Q2168" s="8"/>
      <c r="R2168" s="8"/>
      <c r="S2168" s="42"/>
      <c r="T2168" s="42"/>
      <c r="U2168" s="42"/>
      <c r="V2168" s="42"/>
      <c r="W2168" s="42"/>
      <c r="X2168" s="42"/>
      <c r="Y2168" s="25"/>
    </row>
    <row r="2169" spans="5:25">
      <c r="F2169" s="4"/>
      <c r="H2169" s="25"/>
      <c r="I2169" s="25"/>
      <c r="M2169" s="42"/>
      <c r="N2169" s="9"/>
      <c r="O2169" s="9"/>
      <c r="P2169" s="9"/>
      <c r="Q2169" s="8"/>
      <c r="R2169" s="8"/>
      <c r="S2169" s="42"/>
      <c r="T2169" s="42"/>
      <c r="U2169" s="42"/>
      <c r="V2169" s="42"/>
      <c r="W2169" s="42"/>
      <c r="X2169" s="42"/>
      <c r="Y2169" s="25"/>
    </row>
    <row r="2170" spans="5:25">
      <c r="F2170" s="4"/>
      <c r="H2170" s="25"/>
      <c r="I2170" s="25"/>
      <c r="M2170" s="42"/>
      <c r="N2170" s="9"/>
      <c r="O2170" s="9"/>
      <c r="P2170" s="9"/>
      <c r="Q2170" s="8"/>
      <c r="R2170" s="8"/>
      <c r="S2170" s="42"/>
      <c r="T2170" s="42"/>
      <c r="U2170" s="42"/>
      <c r="V2170" s="42"/>
      <c r="W2170" s="42"/>
      <c r="X2170" s="42"/>
      <c r="Y2170" s="25"/>
    </row>
    <row r="2171" spans="5:25">
      <c r="E2171" s="38"/>
      <c r="F2171" s="4"/>
      <c r="H2171" s="25"/>
      <c r="I2171" s="25"/>
      <c r="M2171" s="42"/>
      <c r="N2171" s="9"/>
      <c r="O2171" s="9"/>
      <c r="P2171" s="9"/>
      <c r="Q2171" s="8"/>
      <c r="R2171" s="8"/>
      <c r="S2171" s="42"/>
      <c r="T2171" s="42"/>
      <c r="U2171" s="42"/>
      <c r="V2171" s="42"/>
      <c r="W2171" s="42"/>
      <c r="X2171" s="42"/>
      <c r="Y2171" s="25"/>
    </row>
    <row r="2172" spans="5:25">
      <c r="F2172" s="4"/>
      <c r="H2172" s="25"/>
      <c r="I2172" s="25"/>
      <c r="M2172" s="42"/>
      <c r="N2172" s="9"/>
      <c r="O2172" s="9"/>
      <c r="P2172" s="9"/>
      <c r="Q2172" s="8"/>
      <c r="R2172" s="8"/>
      <c r="S2172" s="42"/>
      <c r="T2172" s="42"/>
      <c r="U2172" s="42"/>
      <c r="V2172" s="42"/>
      <c r="W2172" s="42"/>
      <c r="X2172" s="42"/>
      <c r="Y2172" s="25"/>
    </row>
    <row r="2173" spans="5:25">
      <c r="F2173" s="4"/>
      <c r="H2173" s="25"/>
      <c r="I2173" s="25"/>
      <c r="M2173" s="42"/>
      <c r="N2173" s="9"/>
      <c r="O2173" s="9"/>
      <c r="P2173" s="9"/>
      <c r="Q2173" s="8"/>
      <c r="R2173" s="8"/>
      <c r="S2173" s="42"/>
      <c r="T2173" s="42"/>
      <c r="U2173" s="42"/>
      <c r="V2173" s="42"/>
      <c r="W2173" s="42"/>
      <c r="X2173" s="42"/>
      <c r="Y2173" s="25"/>
    </row>
    <row r="2174" spans="5:25">
      <c r="F2174" s="4"/>
      <c r="H2174" s="25"/>
      <c r="I2174" s="25"/>
      <c r="M2174" s="42"/>
      <c r="N2174" s="9"/>
      <c r="O2174" s="9"/>
      <c r="P2174" s="9"/>
      <c r="Q2174" s="8"/>
      <c r="R2174" s="8"/>
      <c r="S2174" s="42"/>
      <c r="T2174" s="42"/>
      <c r="U2174" s="42"/>
      <c r="V2174" s="42"/>
      <c r="W2174" s="42"/>
      <c r="X2174" s="42"/>
      <c r="Y2174" s="25"/>
    </row>
    <row r="2175" spans="5:25">
      <c r="F2175" s="4"/>
      <c r="H2175" s="25"/>
      <c r="I2175" s="25"/>
      <c r="M2175" s="42"/>
      <c r="N2175" s="9"/>
      <c r="O2175" s="9"/>
      <c r="P2175" s="9"/>
      <c r="Q2175" s="8"/>
      <c r="R2175" s="8"/>
      <c r="S2175" s="42"/>
      <c r="T2175" s="42"/>
      <c r="U2175" s="42"/>
      <c r="V2175" s="42"/>
      <c r="W2175" s="42"/>
      <c r="X2175" s="42"/>
      <c r="Y2175" s="25"/>
    </row>
    <row r="2176" spans="5:25">
      <c r="F2176" s="4"/>
      <c r="H2176" s="25"/>
      <c r="I2176" s="25"/>
      <c r="M2176" s="42"/>
      <c r="N2176" s="9"/>
      <c r="O2176" s="9"/>
      <c r="P2176" s="9"/>
      <c r="Q2176" s="8"/>
      <c r="R2176" s="8"/>
      <c r="S2176" s="42"/>
      <c r="T2176" s="42"/>
      <c r="U2176" s="42"/>
      <c r="V2176" s="42"/>
      <c r="W2176" s="42"/>
      <c r="X2176" s="42"/>
      <c r="Y2176" s="25"/>
    </row>
    <row r="2177" spans="5:25">
      <c r="F2177" s="4"/>
      <c r="H2177" s="25"/>
      <c r="I2177" s="25"/>
      <c r="M2177" s="42"/>
      <c r="N2177" s="9"/>
      <c r="O2177" s="9"/>
      <c r="P2177" s="9"/>
      <c r="Q2177" s="8"/>
      <c r="R2177" s="8"/>
      <c r="S2177" s="42"/>
      <c r="T2177" s="42"/>
      <c r="U2177" s="42"/>
      <c r="V2177" s="42"/>
      <c r="W2177" s="42"/>
      <c r="X2177" s="42"/>
      <c r="Y2177" s="25"/>
    </row>
    <row r="2178" spans="5:25">
      <c r="F2178" s="4"/>
      <c r="H2178" s="25"/>
      <c r="I2178" s="25"/>
      <c r="M2178" s="42"/>
      <c r="N2178" s="9"/>
      <c r="O2178" s="9"/>
      <c r="P2178" s="9"/>
      <c r="Q2178" s="8"/>
      <c r="R2178" s="8"/>
      <c r="S2178" s="42"/>
      <c r="T2178" s="42"/>
      <c r="U2178" s="42"/>
      <c r="V2178" s="42"/>
      <c r="W2178" s="42"/>
      <c r="X2178" s="42"/>
      <c r="Y2178" s="25"/>
    </row>
    <row r="2179" spans="5:25">
      <c r="E2179" s="38"/>
      <c r="F2179" s="4"/>
      <c r="H2179" s="25"/>
      <c r="I2179" s="25"/>
      <c r="M2179" s="42"/>
      <c r="N2179" s="9"/>
      <c r="O2179" s="9"/>
      <c r="P2179" s="9"/>
      <c r="Q2179" s="8"/>
      <c r="R2179" s="8"/>
      <c r="S2179" s="42"/>
      <c r="T2179" s="42"/>
      <c r="U2179" s="42"/>
      <c r="V2179" s="42"/>
      <c r="W2179" s="42"/>
      <c r="X2179" s="42"/>
      <c r="Y2179" s="25"/>
    </row>
    <row r="2180" spans="5:25">
      <c r="F2180" s="4"/>
      <c r="H2180" s="25"/>
      <c r="I2180" s="25"/>
      <c r="M2180" s="42"/>
      <c r="N2180" s="9"/>
      <c r="O2180" s="9"/>
      <c r="P2180" s="9"/>
      <c r="Q2180" s="8"/>
      <c r="R2180" s="8"/>
      <c r="S2180" s="42"/>
      <c r="T2180" s="42"/>
      <c r="U2180" s="42"/>
      <c r="V2180" s="42"/>
      <c r="W2180" s="42"/>
      <c r="X2180" s="42"/>
      <c r="Y2180" s="25"/>
    </row>
    <row r="2181" spans="5:25">
      <c r="F2181" s="4"/>
      <c r="H2181" s="25"/>
      <c r="I2181" s="25"/>
      <c r="M2181" s="42"/>
      <c r="N2181" s="9"/>
      <c r="O2181" s="9"/>
      <c r="P2181" s="9"/>
      <c r="Q2181" s="8"/>
      <c r="R2181" s="8"/>
      <c r="S2181" s="42"/>
      <c r="T2181" s="42"/>
      <c r="U2181" s="42"/>
      <c r="V2181" s="42"/>
      <c r="W2181" s="42"/>
      <c r="X2181" s="42"/>
      <c r="Y2181" s="25"/>
    </row>
    <row r="2182" spans="5:25">
      <c r="F2182" s="4"/>
      <c r="H2182" s="25"/>
      <c r="I2182" s="25"/>
      <c r="M2182" s="42"/>
      <c r="N2182" s="9"/>
      <c r="O2182" s="9"/>
      <c r="P2182" s="9"/>
      <c r="Q2182" s="8"/>
      <c r="R2182" s="8"/>
      <c r="S2182" s="42"/>
      <c r="T2182" s="42"/>
      <c r="U2182" s="42"/>
      <c r="V2182" s="42"/>
      <c r="W2182" s="42"/>
      <c r="X2182" s="42"/>
      <c r="Y2182" s="25"/>
    </row>
    <row r="2183" spans="5:25">
      <c r="E2183" s="38"/>
      <c r="F2183" s="4"/>
      <c r="H2183" s="25"/>
      <c r="I2183" s="25"/>
      <c r="M2183" s="42"/>
      <c r="N2183" s="9"/>
      <c r="O2183" s="9"/>
      <c r="P2183" s="9"/>
      <c r="Q2183" s="8"/>
      <c r="R2183" s="8"/>
      <c r="S2183" s="42"/>
      <c r="T2183" s="42"/>
      <c r="U2183" s="42"/>
      <c r="V2183" s="42"/>
      <c r="W2183" s="42"/>
      <c r="X2183" s="42"/>
      <c r="Y2183" s="25"/>
    </row>
    <row r="2184" spans="5:25">
      <c r="F2184" s="4"/>
      <c r="H2184" s="25"/>
      <c r="I2184" s="25"/>
      <c r="M2184" s="42"/>
      <c r="N2184" s="9"/>
      <c r="O2184" s="9"/>
      <c r="P2184" s="9"/>
      <c r="Q2184" s="8"/>
      <c r="R2184" s="8"/>
      <c r="S2184" s="42"/>
      <c r="T2184" s="42"/>
      <c r="U2184" s="42"/>
      <c r="V2184" s="42"/>
      <c r="W2184" s="42"/>
      <c r="X2184" s="42"/>
      <c r="Y2184" s="25"/>
    </row>
    <row r="2185" spans="5:25">
      <c r="E2185" s="38"/>
      <c r="F2185" s="4"/>
      <c r="H2185" s="25"/>
      <c r="I2185" s="25"/>
      <c r="M2185" s="42"/>
      <c r="N2185" s="9"/>
      <c r="O2185" s="9"/>
      <c r="P2185" s="9"/>
      <c r="Q2185" s="8"/>
      <c r="R2185" s="8"/>
      <c r="S2185" s="42"/>
      <c r="T2185" s="42"/>
      <c r="U2185" s="42"/>
      <c r="V2185" s="42"/>
      <c r="W2185" s="42"/>
      <c r="X2185" s="42"/>
      <c r="Y2185" s="25"/>
    </row>
    <row r="2186" spans="5:25">
      <c r="F2186" s="4"/>
      <c r="H2186" s="25"/>
      <c r="I2186" s="25"/>
      <c r="M2186" s="42"/>
      <c r="N2186" s="9"/>
      <c r="O2186" s="9"/>
      <c r="P2186" s="9"/>
      <c r="Q2186" s="8"/>
      <c r="R2186" s="8"/>
      <c r="S2186" s="42"/>
      <c r="T2186" s="42"/>
      <c r="U2186" s="42"/>
      <c r="V2186" s="42"/>
      <c r="W2186" s="42"/>
      <c r="X2186" s="42"/>
      <c r="Y2186" s="25"/>
    </row>
    <row r="2187" spans="5:25">
      <c r="F2187" s="4"/>
      <c r="H2187" s="25"/>
      <c r="I2187" s="25"/>
      <c r="M2187" s="42"/>
      <c r="N2187" s="9"/>
      <c r="O2187" s="9"/>
      <c r="P2187" s="9"/>
      <c r="Q2187" s="8"/>
      <c r="R2187" s="8"/>
      <c r="S2187" s="42"/>
      <c r="T2187" s="42"/>
      <c r="U2187" s="42"/>
      <c r="V2187" s="42"/>
      <c r="W2187" s="42"/>
      <c r="X2187" s="42"/>
      <c r="Y2187" s="25"/>
    </row>
    <row r="2188" spans="5:25">
      <c r="E2188" s="38"/>
      <c r="F2188" s="4"/>
      <c r="H2188" s="25"/>
      <c r="I2188" s="25"/>
      <c r="M2188" s="42"/>
      <c r="N2188" s="9"/>
      <c r="O2188" s="9"/>
      <c r="P2188" s="9"/>
      <c r="Q2188" s="8"/>
      <c r="R2188" s="8"/>
      <c r="S2188" s="42"/>
      <c r="T2188" s="42"/>
      <c r="U2188" s="42"/>
      <c r="V2188" s="42"/>
      <c r="W2188" s="42"/>
      <c r="X2188" s="42"/>
      <c r="Y2188" s="25"/>
    </row>
    <row r="2189" spans="5:25">
      <c r="F2189" s="4"/>
      <c r="H2189" s="25"/>
      <c r="I2189" s="25"/>
      <c r="M2189" s="42"/>
      <c r="N2189" s="9"/>
      <c r="O2189" s="9"/>
      <c r="P2189" s="9"/>
      <c r="Q2189" s="8"/>
      <c r="R2189" s="8"/>
      <c r="S2189" s="42"/>
      <c r="T2189" s="42"/>
      <c r="U2189" s="42"/>
      <c r="V2189" s="42"/>
      <c r="W2189" s="42"/>
      <c r="X2189" s="42"/>
      <c r="Y2189" s="25"/>
    </row>
    <row r="2190" spans="5:25">
      <c r="E2190" s="38"/>
      <c r="F2190" s="4"/>
      <c r="H2190" s="25"/>
      <c r="I2190" s="25"/>
      <c r="M2190" s="42"/>
      <c r="N2190" s="9"/>
      <c r="O2190" s="9"/>
      <c r="P2190" s="9"/>
      <c r="Q2190" s="8"/>
      <c r="R2190" s="8"/>
      <c r="S2190" s="42"/>
      <c r="T2190" s="42"/>
      <c r="U2190" s="42"/>
      <c r="V2190" s="42"/>
      <c r="W2190" s="42"/>
      <c r="X2190" s="42"/>
      <c r="Y2190" s="25"/>
    </row>
    <row r="2191" spans="5:25">
      <c r="F2191" s="4"/>
      <c r="H2191" s="25"/>
      <c r="I2191" s="25"/>
      <c r="M2191" s="42"/>
      <c r="N2191" s="9"/>
      <c r="O2191" s="9"/>
      <c r="P2191" s="9"/>
      <c r="Q2191" s="8"/>
      <c r="R2191" s="8"/>
      <c r="S2191" s="42"/>
      <c r="T2191" s="42"/>
      <c r="U2191" s="42"/>
      <c r="V2191" s="42"/>
      <c r="W2191" s="42"/>
      <c r="X2191" s="42"/>
      <c r="Y2191" s="25"/>
    </row>
    <row r="2192" spans="5:25">
      <c r="F2192" s="4"/>
      <c r="H2192" s="25"/>
      <c r="I2192" s="25"/>
      <c r="M2192" s="42"/>
      <c r="N2192" s="9"/>
      <c r="O2192" s="9"/>
      <c r="P2192" s="9"/>
      <c r="Q2192" s="8"/>
      <c r="R2192" s="8"/>
      <c r="S2192" s="42"/>
      <c r="T2192" s="42"/>
      <c r="U2192" s="42"/>
      <c r="V2192" s="42"/>
      <c r="W2192" s="42"/>
      <c r="X2192" s="42"/>
      <c r="Y2192" s="25"/>
    </row>
    <row r="2193" spans="5:25">
      <c r="F2193" s="4"/>
      <c r="H2193" s="25"/>
      <c r="I2193" s="25"/>
      <c r="M2193" s="42"/>
      <c r="N2193" s="9"/>
      <c r="O2193" s="9"/>
      <c r="P2193" s="9"/>
      <c r="Q2193" s="8"/>
      <c r="R2193" s="8"/>
      <c r="S2193" s="42"/>
      <c r="T2193" s="42"/>
      <c r="U2193" s="42"/>
      <c r="V2193" s="42"/>
      <c r="W2193" s="42"/>
      <c r="X2193" s="42"/>
      <c r="Y2193" s="25"/>
    </row>
    <row r="2194" spans="5:25">
      <c r="F2194" s="4"/>
      <c r="H2194" s="25"/>
      <c r="I2194" s="25"/>
      <c r="M2194" s="42"/>
      <c r="N2194" s="9"/>
      <c r="O2194" s="9"/>
      <c r="P2194" s="9"/>
      <c r="Q2194" s="8"/>
      <c r="R2194" s="8"/>
      <c r="S2194" s="42"/>
      <c r="T2194" s="42"/>
      <c r="U2194" s="42"/>
      <c r="V2194" s="42"/>
      <c r="W2194" s="42"/>
      <c r="X2194" s="42"/>
      <c r="Y2194" s="25"/>
    </row>
    <row r="2195" spans="5:25">
      <c r="F2195" s="4"/>
      <c r="H2195" s="25"/>
      <c r="I2195" s="25"/>
      <c r="M2195" s="42"/>
      <c r="N2195" s="9"/>
      <c r="O2195" s="9"/>
      <c r="P2195" s="9"/>
      <c r="Q2195" s="8"/>
      <c r="R2195" s="8"/>
      <c r="S2195" s="42"/>
      <c r="T2195" s="42"/>
      <c r="U2195" s="42"/>
      <c r="V2195" s="42"/>
      <c r="W2195" s="42"/>
      <c r="X2195" s="42"/>
      <c r="Y2195" s="25"/>
    </row>
    <row r="2196" spans="5:25">
      <c r="F2196" s="4"/>
      <c r="H2196" s="25"/>
      <c r="I2196" s="25"/>
      <c r="M2196" s="42"/>
      <c r="N2196" s="9"/>
      <c r="O2196" s="9"/>
      <c r="P2196" s="9"/>
      <c r="Q2196" s="8"/>
      <c r="R2196" s="8"/>
      <c r="S2196" s="42"/>
      <c r="T2196" s="42"/>
      <c r="U2196" s="42"/>
      <c r="V2196" s="42"/>
      <c r="W2196" s="42"/>
      <c r="X2196" s="42"/>
      <c r="Y2196" s="25"/>
    </row>
    <row r="2197" spans="5:25">
      <c r="F2197" s="4"/>
      <c r="H2197" s="25"/>
      <c r="I2197" s="25"/>
      <c r="M2197" s="42"/>
      <c r="N2197" s="9"/>
      <c r="O2197" s="9"/>
      <c r="P2197" s="9"/>
      <c r="Q2197" s="8"/>
      <c r="R2197" s="8"/>
      <c r="S2197" s="42"/>
      <c r="T2197" s="42"/>
      <c r="U2197" s="42"/>
      <c r="V2197" s="42"/>
      <c r="W2197" s="42"/>
      <c r="X2197" s="42"/>
      <c r="Y2197" s="25"/>
    </row>
    <row r="2198" spans="5:25">
      <c r="F2198" s="4"/>
      <c r="H2198" s="25"/>
      <c r="I2198" s="25"/>
      <c r="M2198" s="42"/>
      <c r="N2198" s="9"/>
      <c r="O2198" s="9"/>
      <c r="P2198" s="9"/>
      <c r="Q2198" s="8"/>
      <c r="R2198" s="8"/>
      <c r="S2198" s="42"/>
      <c r="T2198" s="42"/>
      <c r="U2198" s="42"/>
      <c r="V2198" s="42"/>
      <c r="W2198" s="42"/>
      <c r="X2198" s="42"/>
      <c r="Y2198" s="25"/>
    </row>
    <row r="2199" spans="5:25">
      <c r="E2199" s="38"/>
      <c r="F2199" s="4"/>
      <c r="H2199" s="25"/>
      <c r="I2199" s="25"/>
      <c r="M2199" s="42"/>
      <c r="N2199" s="9"/>
      <c r="O2199" s="9"/>
      <c r="P2199" s="9"/>
      <c r="Q2199" s="8"/>
      <c r="R2199" s="8"/>
      <c r="S2199" s="42"/>
      <c r="T2199" s="42"/>
      <c r="U2199" s="42"/>
      <c r="V2199" s="42"/>
      <c r="W2199" s="42"/>
      <c r="X2199" s="42"/>
      <c r="Y2199" s="25"/>
    </row>
    <row r="2200" spans="5:25">
      <c r="F2200" s="4"/>
      <c r="H2200" s="25"/>
      <c r="I2200" s="25"/>
      <c r="M2200" s="42"/>
      <c r="N2200" s="9"/>
      <c r="O2200" s="9"/>
      <c r="P2200" s="9"/>
      <c r="Q2200" s="8"/>
      <c r="R2200" s="8"/>
      <c r="S2200" s="42"/>
      <c r="T2200" s="42"/>
      <c r="U2200" s="42"/>
      <c r="V2200" s="42"/>
      <c r="W2200" s="42"/>
      <c r="X2200" s="42"/>
      <c r="Y2200" s="25"/>
    </row>
    <row r="2201" spans="5:25">
      <c r="E2201" s="38"/>
      <c r="F2201" s="4"/>
      <c r="H2201" s="25"/>
      <c r="I2201" s="25"/>
      <c r="M2201" s="42"/>
      <c r="N2201" s="9"/>
      <c r="O2201" s="9"/>
      <c r="P2201" s="9"/>
      <c r="Q2201" s="8"/>
      <c r="R2201" s="8"/>
      <c r="S2201" s="42"/>
      <c r="T2201" s="42"/>
      <c r="U2201" s="42"/>
      <c r="V2201" s="42"/>
      <c r="W2201" s="42"/>
      <c r="X2201" s="42"/>
      <c r="Y2201" s="25"/>
    </row>
    <row r="2202" spans="5:25">
      <c r="F2202" s="4"/>
      <c r="H2202" s="25"/>
      <c r="I2202" s="25"/>
      <c r="M2202" s="42"/>
      <c r="N2202" s="9"/>
      <c r="O2202" s="9"/>
      <c r="P2202" s="9"/>
      <c r="Q2202" s="8"/>
      <c r="R2202" s="8"/>
      <c r="S2202" s="42"/>
      <c r="T2202" s="42"/>
      <c r="U2202" s="42"/>
      <c r="V2202" s="42"/>
      <c r="W2202" s="42"/>
      <c r="X2202" s="42"/>
      <c r="Y2202" s="25"/>
    </row>
    <row r="2203" spans="5:25">
      <c r="E2203" s="38"/>
      <c r="F2203" s="4"/>
      <c r="H2203" s="25"/>
      <c r="I2203" s="25"/>
      <c r="M2203" s="42"/>
      <c r="N2203" s="9"/>
      <c r="O2203" s="9"/>
      <c r="P2203" s="9"/>
      <c r="Q2203" s="8"/>
      <c r="R2203" s="8"/>
      <c r="S2203" s="42"/>
      <c r="T2203" s="42"/>
      <c r="U2203" s="42"/>
      <c r="V2203" s="42"/>
      <c r="W2203" s="42"/>
      <c r="X2203" s="42"/>
      <c r="Y2203" s="25"/>
    </row>
    <row r="2204" spans="5:25">
      <c r="F2204" s="4"/>
      <c r="H2204" s="25"/>
      <c r="I2204" s="25"/>
      <c r="M2204" s="42"/>
      <c r="N2204" s="9"/>
      <c r="O2204" s="9"/>
      <c r="P2204" s="9"/>
      <c r="Q2204" s="8"/>
      <c r="R2204" s="8"/>
      <c r="S2204" s="42"/>
      <c r="T2204" s="42"/>
      <c r="U2204" s="42"/>
      <c r="V2204" s="42"/>
      <c r="W2204" s="42"/>
      <c r="X2204" s="42"/>
      <c r="Y2204" s="25"/>
    </row>
    <row r="2205" spans="5:25">
      <c r="F2205" s="4"/>
      <c r="H2205" s="25"/>
      <c r="I2205" s="25"/>
      <c r="M2205" s="42"/>
      <c r="N2205" s="9"/>
      <c r="O2205" s="9"/>
      <c r="P2205" s="9"/>
      <c r="Q2205" s="8"/>
      <c r="R2205" s="8"/>
      <c r="S2205" s="42"/>
      <c r="T2205" s="42"/>
      <c r="U2205" s="42"/>
      <c r="V2205" s="42"/>
      <c r="W2205" s="42"/>
      <c r="X2205" s="42"/>
      <c r="Y2205" s="25"/>
    </row>
    <row r="2206" spans="5:25">
      <c r="F2206" s="4"/>
      <c r="H2206" s="25"/>
      <c r="I2206" s="25"/>
      <c r="M2206" s="42"/>
      <c r="N2206" s="9"/>
      <c r="O2206" s="9"/>
      <c r="P2206" s="9"/>
      <c r="Q2206" s="8"/>
      <c r="R2206" s="8"/>
      <c r="S2206" s="42"/>
      <c r="T2206" s="42"/>
      <c r="U2206" s="42"/>
      <c r="V2206" s="42"/>
      <c r="W2206" s="42"/>
      <c r="X2206" s="42"/>
      <c r="Y2206" s="25"/>
    </row>
    <row r="2207" spans="5:25">
      <c r="F2207" s="4"/>
      <c r="H2207" s="25"/>
      <c r="I2207" s="25"/>
      <c r="M2207" s="42"/>
      <c r="N2207" s="9"/>
      <c r="O2207" s="9"/>
      <c r="P2207" s="9"/>
      <c r="Q2207" s="8"/>
      <c r="R2207" s="8"/>
      <c r="S2207" s="42"/>
      <c r="T2207" s="42"/>
      <c r="U2207" s="42"/>
      <c r="V2207" s="42"/>
      <c r="W2207" s="42"/>
      <c r="X2207" s="42"/>
      <c r="Y2207" s="25"/>
    </row>
    <row r="2208" spans="5:25">
      <c r="F2208" s="4"/>
      <c r="H2208" s="25"/>
      <c r="I2208" s="25"/>
      <c r="M2208" s="42"/>
      <c r="N2208" s="9"/>
      <c r="O2208" s="9"/>
      <c r="P2208" s="9"/>
      <c r="Q2208" s="8"/>
      <c r="R2208" s="8"/>
      <c r="S2208" s="42"/>
      <c r="T2208" s="42"/>
      <c r="U2208" s="42"/>
      <c r="V2208" s="42"/>
      <c r="W2208" s="42"/>
      <c r="X2208" s="42"/>
      <c r="Y2208" s="25"/>
    </row>
    <row r="2209" spans="5:25">
      <c r="F2209" s="4"/>
      <c r="H2209" s="25"/>
      <c r="I2209" s="25"/>
      <c r="M2209" s="42"/>
      <c r="N2209" s="9"/>
      <c r="O2209" s="9"/>
      <c r="P2209" s="9"/>
      <c r="Q2209" s="8"/>
      <c r="R2209" s="8"/>
      <c r="S2209" s="42"/>
      <c r="T2209" s="42"/>
      <c r="U2209" s="42"/>
      <c r="V2209" s="42"/>
      <c r="W2209" s="42"/>
      <c r="X2209" s="42"/>
      <c r="Y2209" s="25"/>
    </row>
    <row r="2210" spans="5:25">
      <c r="E2210" s="38"/>
      <c r="F2210" s="4"/>
      <c r="H2210" s="25"/>
      <c r="I2210" s="25"/>
      <c r="M2210" s="42"/>
      <c r="N2210" s="9"/>
      <c r="O2210" s="9"/>
      <c r="P2210" s="9"/>
      <c r="Q2210" s="8"/>
      <c r="R2210" s="8"/>
      <c r="S2210" s="42"/>
      <c r="T2210" s="42"/>
      <c r="U2210" s="42"/>
      <c r="V2210" s="42"/>
      <c r="W2210" s="42"/>
      <c r="X2210" s="42"/>
      <c r="Y2210" s="25"/>
    </row>
    <row r="2211" spans="5:25">
      <c r="E2211" s="38"/>
      <c r="F2211" s="4"/>
      <c r="H2211" s="25"/>
      <c r="I2211" s="25"/>
      <c r="M2211" s="42"/>
      <c r="N2211" s="9"/>
      <c r="O2211" s="9"/>
      <c r="P2211" s="9"/>
      <c r="Q2211" s="8"/>
      <c r="R2211" s="8"/>
      <c r="S2211" s="42"/>
      <c r="T2211" s="42"/>
      <c r="U2211" s="42"/>
      <c r="V2211" s="42"/>
      <c r="W2211" s="42"/>
      <c r="X2211" s="42"/>
      <c r="Y2211" s="25"/>
    </row>
    <row r="2212" spans="5:25">
      <c r="E2212" s="38"/>
      <c r="F2212" s="4"/>
      <c r="H2212" s="25"/>
      <c r="I2212" s="25"/>
      <c r="M2212" s="42"/>
      <c r="N2212" s="9"/>
      <c r="O2212" s="9"/>
      <c r="P2212" s="9"/>
      <c r="Q2212" s="8"/>
      <c r="R2212" s="8"/>
      <c r="S2212" s="42"/>
      <c r="T2212" s="42"/>
      <c r="U2212" s="42"/>
      <c r="V2212" s="42"/>
      <c r="W2212" s="42"/>
      <c r="X2212" s="42"/>
      <c r="Y2212" s="25"/>
    </row>
    <row r="2213" spans="5:25">
      <c r="F2213" s="4"/>
      <c r="H2213" s="25"/>
      <c r="I2213" s="25"/>
      <c r="M2213" s="42"/>
      <c r="N2213" s="9"/>
      <c r="O2213" s="9"/>
      <c r="P2213" s="9"/>
      <c r="Q2213" s="8"/>
      <c r="R2213" s="8"/>
      <c r="S2213" s="42"/>
      <c r="T2213" s="42"/>
      <c r="U2213" s="42"/>
      <c r="V2213" s="42"/>
      <c r="W2213" s="42"/>
      <c r="X2213" s="42"/>
      <c r="Y2213" s="25"/>
    </row>
    <row r="2214" spans="5:25">
      <c r="F2214" s="4"/>
      <c r="H2214" s="25"/>
      <c r="I2214" s="25"/>
      <c r="M2214" s="42"/>
      <c r="N2214" s="9"/>
      <c r="O2214" s="9"/>
      <c r="P2214" s="9"/>
      <c r="Q2214" s="8"/>
      <c r="R2214" s="8"/>
      <c r="S2214" s="42"/>
      <c r="T2214" s="42"/>
      <c r="U2214" s="42"/>
      <c r="V2214" s="42"/>
      <c r="W2214" s="42"/>
      <c r="X2214" s="42"/>
      <c r="Y2214" s="25"/>
    </row>
    <row r="2215" spans="5:25">
      <c r="E2215" s="38"/>
      <c r="F2215" s="4"/>
      <c r="H2215" s="25"/>
      <c r="I2215" s="25"/>
      <c r="M2215" s="42"/>
      <c r="N2215" s="9"/>
      <c r="O2215" s="9"/>
      <c r="P2215" s="9"/>
      <c r="Q2215" s="8"/>
      <c r="R2215" s="8"/>
      <c r="S2215" s="42"/>
      <c r="T2215" s="42"/>
      <c r="U2215" s="42"/>
      <c r="V2215" s="42"/>
      <c r="W2215" s="42"/>
      <c r="X2215" s="42"/>
      <c r="Y2215" s="25"/>
    </row>
    <row r="2216" spans="5:25">
      <c r="F2216" s="4"/>
      <c r="H2216" s="25"/>
      <c r="I2216" s="25"/>
      <c r="M2216" s="42"/>
      <c r="N2216" s="9"/>
      <c r="O2216" s="9"/>
      <c r="P2216" s="9"/>
      <c r="Q2216" s="8"/>
      <c r="R2216" s="8"/>
      <c r="S2216" s="42"/>
      <c r="T2216" s="42"/>
      <c r="U2216" s="42"/>
      <c r="V2216" s="42"/>
      <c r="W2216" s="42"/>
      <c r="X2216" s="42"/>
      <c r="Y2216" s="25"/>
    </row>
    <row r="2217" spans="5:25">
      <c r="F2217" s="4"/>
      <c r="H2217" s="25"/>
      <c r="I2217" s="25"/>
      <c r="M2217" s="42"/>
      <c r="N2217" s="9"/>
      <c r="O2217" s="9"/>
      <c r="P2217" s="9"/>
      <c r="Q2217" s="8"/>
      <c r="R2217" s="8"/>
      <c r="S2217" s="42"/>
      <c r="T2217" s="42"/>
      <c r="U2217" s="42"/>
      <c r="V2217" s="42"/>
      <c r="W2217" s="42"/>
      <c r="X2217" s="42"/>
      <c r="Y2217" s="25"/>
    </row>
    <row r="2218" spans="5:25">
      <c r="F2218" s="4"/>
      <c r="H2218" s="25"/>
      <c r="I2218" s="25"/>
      <c r="M2218" s="42"/>
      <c r="N2218" s="9"/>
      <c r="O2218" s="9"/>
      <c r="P2218" s="9"/>
      <c r="Q2218" s="8"/>
      <c r="R2218" s="8"/>
      <c r="S2218" s="42"/>
      <c r="T2218" s="42"/>
      <c r="U2218" s="42"/>
      <c r="V2218" s="42"/>
      <c r="W2218" s="42"/>
      <c r="X2218" s="42"/>
      <c r="Y2218" s="25"/>
    </row>
    <row r="2219" spans="5:25">
      <c r="F2219" s="4"/>
      <c r="H2219" s="25"/>
      <c r="I2219" s="25"/>
      <c r="M2219" s="42"/>
      <c r="N2219" s="9"/>
      <c r="O2219" s="9"/>
      <c r="P2219" s="9"/>
      <c r="Q2219" s="8"/>
      <c r="R2219" s="8"/>
      <c r="S2219" s="42"/>
      <c r="T2219" s="42"/>
      <c r="U2219" s="42"/>
      <c r="V2219" s="42"/>
      <c r="W2219" s="42"/>
      <c r="X2219" s="42"/>
      <c r="Y2219" s="25"/>
    </row>
    <row r="2220" spans="5:25">
      <c r="F2220" s="4"/>
      <c r="H2220" s="25"/>
      <c r="I2220" s="25"/>
      <c r="M2220" s="42"/>
      <c r="N2220" s="9"/>
      <c r="O2220" s="9"/>
      <c r="P2220" s="9"/>
      <c r="Q2220" s="8"/>
      <c r="R2220" s="8"/>
      <c r="S2220" s="42"/>
      <c r="T2220" s="42"/>
      <c r="U2220" s="42"/>
      <c r="V2220" s="42"/>
      <c r="W2220" s="42"/>
      <c r="X2220" s="42"/>
      <c r="Y2220" s="25"/>
    </row>
    <row r="2221" spans="5:25">
      <c r="F2221" s="4"/>
      <c r="H2221" s="25"/>
      <c r="I2221" s="25"/>
      <c r="M2221" s="42"/>
      <c r="N2221" s="9"/>
      <c r="O2221" s="9"/>
      <c r="P2221" s="9"/>
      <c r="Q2221" s="8"/>
      <c r="R2221" s="8"/>
      <c r="S2221" s="42"/>
      <c r="T2221" s="42"/>
      <c r="U2221" s="42"/>
      <c r="V2221" s="42"/>
      <c r="W2221" s="42"/>
      <c r="X2221" s="42"/>
      <c r="Y2221" s="25"/>
    </row>
    <row r="2222" spans="5:25">
      <c r="F2222" s="4"/>
      <c r="H2222" s="25"/>
      <c r="I2222" s="25"/>
      <c r="M2222" s="42"/>
      <c r="N2222" s="9"/>
      <c r="O2222" s="9"/>
      <c r="P2222" s="9"/>
      <c r="Q2222" s="8"/>
      <c r="R2222" s="8"/>
      <c r="S2222" s="42"/>
      <c r="T2222" s="42"/>
      <c r="U2222" s="42"/>
      <c r="V2222" s="42"/>
      <c r="W2222" s="42"/>
      <c r="X2222" s="42"/>
      <c r="Y2222" s="25"/>
    </row>
    <row r="2223" spans="5:25">
      <c r="E2223" s="38"/>
      <c r="F2223" s="4"/>
      <c r="H2223" s="25"/>
      <c r="I2223" s="25"/>
      <c r="M2223" s="42"/>
      <c r="N2223" s="9"/>
      <c r="O2223" s="9"/>
      <c r="P2223" s="9"/>
      <c r="Q2223" s="8"/>
      <c r="R2223" s="8"/>
      <c r="S2223" s="42"/>
      <c r="T2223" s="42"/>
      <c r="U2223" s="42"/>
      <c r="V2223" s="42"/>
      <c r="W2223" s="42"/>
      <c r="X2223" s="42"/>
      <c r="Y2223" s="25"/>
    </row>
    <row r="2224" spans="5:25">
      <c r="F2224" s="4"/>
      <c r="H2224" s="25"/>
      <c r="I2224" s="25"/>
      <c r="M2224" s="42"/>
      <c r="N2224" s="9"/>
      <c r="O2224" s="9"/>
      <c r="P2224" s="9"/>
      <c r="Q2224" s="8"/>
      <c r="R2224" s="8"/>
      <c r="S2224" s="42"/>
      <c r="T2224" s="42"/>
      <c r="U2224" s="42"/>
      <c r="V2224" s="42"/>
      <c r="W2224" s="42"/>
      <c r="X2224" s="42"/>
      <c r="Y2224" s="25"/>
    </row>
    <row r="2225" spans="5:25">
      <c r="F2225" s="4"/>
      <c r="H2225" s="25"/>
      <c r="I2225" s="25"/>
      <c r="M2225" s="42"/>
      <c r="N2225" s="9"/>
      <c r="O2225" s="9"/>
      <c r="P2225" s="9"/>
      <c r="Q2225" s="8"/>
      <c r="R2225" s="8"/>
      <c r="S2225" s="42"/>
      <c r="T2225" s="42"/>
      <c r="U2225" s="42"/>
      <c r="V2225" s="42"/>
      <c r="W2225" s="42"/>
      <c r="X2225" s="42"/>
      <c r="Y2225" s="25"/>
    </row>
    <row r="2226" spans="5:25">
      <c r="F2226" s="4"/>
      <c r="H2226" s="25"/>
      <c r="I2226" s="25"/>
      <c r="M2226" s="42"/>
      <c r="N2226" s="9"/>
      <c r="O2226" s="9"/>
      <c r="P2226" s="9"/>
      <c r="Q2226" s="8"/>
      <c r="R2226" s="8"/>
      <c r="S2226" s="42"/>
      <c r="T2226" s="42"/>
      <c r="U2226" s="42"/>
      <c r="V2226" s="42"/>
      <c r="W2226" s="42"/>
      <c r="X2226" s="42"/>
      <c r="Y2226" s="25"/>
    </row>
    <row r="2227" spans="5:25">
      <c r="F2227" s="4"/>
      <c r="H2227" s="25"/>
      <c r="I2227" s="25"/>
      <c r="M2227" s="42"/>
      <c r="N2227" s="9"/>
      <c r="O2227" s="9"/>
      <c r="P2227" s="9"/>
      <c r="Q2227" s="8"/>
      <c r="R2227" s="8"/>
      <c r="S2227" s="42"/>
      <c r="T2227" s="42"/>
      <c r="U2227" s="42"/>
      <c r="V2227" s="42"/>
      <c r="W2227" s="42"/>
      <c r="X2227" s="42"/>
      <c r="Y2227" s="25"/>
    </row>
    <row r="2228" spans="5:25">
      <c r="E2228" s="38"/>
      <c r="F2228" s="4"/>
      <c r="H2228" s="25"/>
      <c r="I2228" s="25"/>
      <c r="M2228" s="42"/>
      <c r="N2228" s="9"/>
      <c r="O2228" s="9"/>
      <c r="P2228" s="9"/>
      <c r="Q2228" s="8"/>
      <c r="R2228" s="8"/>
      <c r="S2228" s="42"/>
      <c r="T2228" s="42"/>
      <c r="U2228" s="42"/>
      <c r="V2228" s="42"/>
      <c r="W2228" s="42"/>
      <c r="X2228" s="42"/>
      <c r="Y2228" s="25"/>
    </row>
    <row r="2229" spans="5:25">
      <c r="F2229" s="4"/>
      <c r="H2229" s="25"/>
      <c r="I2229" s="25"/>
      <c r="M2229" s="42"/>
      <c r="N2229" s="9"/>
      <c r="O2229" s="9"/>
      <c r="P2229" s="9"/>
      <c r="Q2229" s="8"/>
      <c r="R2229" s="8"/>
      <c r="S2229" s="42"/>
      <c r="T2229" s="42"/>
      <c r="U2229" s="42"/>
      <c r="V2229" s="42"/>
      <c r="W2229" s="42"/>
      <c r="X2229" s="42"/>
      <c r="Y2229" s="25"/>
    </row>
    <row r="2230" spans="5:25">
      <c r="F2230" s="4"/>
      <c r="H2230" s="25"/>
      <c r="I2230" s="25"/>
      <c r="M2230" s="42"/>
      <c r="N2230" s="9"/>
      <c r="O2230" s="9"/>
      <c r="P2230" s="9"/>
      <c r="Q2230" s="8"/>
      <c r="R2230" s="8"/>
      <c r="S2230" s="42"/>
      <c r="T2230" s="42"/>
      <c r="U2230" s="42"/>
      <c r="V2230" s="42"/>
      <c r="W2230" s="42"/>
      <c r="X2230" s="42"/>
      <c r="Y2230" s="25"/>
    </row>
    <row r="2231" spans="5:25">
      <c r="F2231" s="4"/>
      <c r="H2231" s="25"/>
      <c r="I2231" s="25"/>
      <c r="M2231" s="42"/>
      <c r="N2231" s="9"/>
      <c r="O2231" s="9"/>
      <c r="P2231" s="9"/>
      <c r="Q2231" s="8"/>
      <c r="R2231" s="8"/>
      <c r="S2231" s="42"/>
      <c r="T2231" s="42"/>
      <c r="U2231" s="42"/>
      <c r="V2231" s="42"/>
      <c r="W2231" s="42"/>
      <c r="X2231" s="42"/>
      <c r="Y2231" s="25"/>
    </row>
    <row r="2232" spans="5:25">
      <c r="E2232" s="38"/>
      <c r="F2232" s="4"/>
      <c r="H2232" s="25"/>
      <c r="I2232" s="25"/>
      <c r="M2232" s="42"/>
      <c r="N2232" s="9"/>
      <c r="O2232" s="9"/>
      <c r="P2232" s="9"/>
      <c r="Q2232" s="8"/>
      <c r="R2232" s="8"/>
      <c r="S2232" s="42"/>
      <c r="T2232" s="42"/>
      <c r="U2232" s="42"/>
      <c r="V2232" s="42"/>
      <c r="W2232" s="42"/>
      <c r="X2232" s="42"/>
      <c r="Y2232" s="25"/>
    </row>
    <row r="2233" spans="5:25">
      <c r="F2233" s="4"/>
      <c r="H2233" s="25"/>
      <c r="I2233" s="25"/>
      <c r="M2233" s="42"/>
      <c r="N2233" s="9"/>
      <c r="O2233" s="9"/>
      <c r="P2233" s="9"/>
      <c r="Q2233" s="8"/>
      <c r="R2233" s="8"/>
      <c r="S2233" s="42"/>
      <c r="T2233" s="42"/>
      <c r="U2233" s="42"/>
      <c r="V2233" s="42"/>
      <c r="W2233" s="42"/>
      <c r="X2233" s="42"/>
      <c r="Y2233" s="25"/>
    </row>
    <row r="2234" spans="5:25">
      <c r="F2234" s="4"/>
      <c r="H2234" s="25"/>
      <c r="I2234" s="25"/>
      <c r="M2234" s="42"/>
      <c r="N2234" s="9"/>
      <c r="O2234" s="9"/>
      <c r="P2234" s="9"/>
      <c r="Q2234" s="8"/>
      <c r="R2234" s="8"/>
      <c r="S2234" s="42"/>
      <c r="T2234" s="42"/>
      <c r="U2234" s="42"/>
      <c r="V2234" s="42"/>
      <c r="W2234" s="42"/>
      <c r="X2234" s="42"/>
      <c r="Y2234" s="25"/>
    </row>
    <row r="2235" spans="5:25">
      <c r="F2235" s="4"/>
      <c r="H2235" s="25"/>
      <c r="I2235" s="25"/>
      <c r="M2235" s="42"/>
      <c r="N2235" s="9"/>
      <c r="O2235" s="9"/>
      <c r="P2235" s="9"/>
      <c r="Q2235" s="8"/>
      <c r="R2235" s="8"/>
      <c r="S2235" s="42"/>
      <c r="T2235" s="42"/>
      <c r="U2235" s="42"/>
      <c r="V2235" s="42"/>
      <c r="W2235" s="42"/>
      <c r="X2235" s="42"/>
      <c r="Y2235" s="25"/>
    </row>
    <row r="2236" spans="5:25">
      <c r="E2236" s="38"/>
      <c r="F2236" s="4"/>
      <c r="H2236" s="25"/>
      <c r="I2236" s="25"/>
      <c r="M2236" s="42"/>
      <c r="N2236" s="9"/>
      <c r="O2236" s="9"/>
      <c r="P2236" s="9"/>
      <c r="Q2236" s="8"/>
      <c r="R2236" s="8"/>
      <c r="S2236" s="42"/>
      <c r="T2236" s="42"/>
      <c r="U2236" s="42"/>
      <c r="V2236" s="42"/>
      <c r="W2236" s="42"/>
      <c r="X2236" s="42"/>
      <c r="Y2236" s="25"/>
    </row>
    <row r="2237" spans="5:25">
      <c r="F2237" s="4"/>
      <c r="H2237" s="25"/>
      <c r="I2237" s="25"/>
      <c r="M2237" s="42"/>
      <c r="N2237" s="9"/>
      <c r="O2237" s="9"/>
      <c r="P2237" s="9"/>
      <c r="Q2237" s="8"/>
      <c r="R2237" s="8"/>
      <c r="S2237" s="42"/>
      <c r="T2237" s="42"/>
      <c r="U2237" s="42"/>
      <c r="V2237" s="42"/>
      <c r="W2237" s="42"/>
      <c r="X2237" s="42"/>
      <c r="Y2237" s="25"/>
    </row>
    <row r="2238" spans="5:25">
      <c r="E2238" s="38"/>
      <c r="F2238" s="4"/>
      <c r="H2238" s="25"/>
      <c r="I2238" s="25"/>
      <c r="M2238" s="42"/>
      <c r="N2238" s="9"/>
      <c r="O2238" s="9"/>
      <c r="P2238" s="9"/>
      <c r="Q2238" s="8"/>
      <c r="R2238" s="8"/>
      <c r="S2238" s="42"/>
      <c r="T2238" s="42"/>
      <c r="U2238" s="42"/>
      <c r="V2238" s="42"/>
      <c r="W2238" s="42"/>
      <c r="X2238" s="42"/>
      <c r="Y2238" s="25"/>
    </row>
    <row r="2239" spans="5:25">
      <c r="F2239" s="4"/>
      <c r="H2239" s="25"/>
      <c r="I2239" s="25"/>
      <c r="M2239" s="42"/>
      <c r="N2239" s="9"/>
      <c r="O2239" s="9"/>
      <c r="P2239" s="9"/>
      <c r="Q2239" s="8"/>
      <c r="R2239" s="8"/>
      <c r="S2239" s="42"/>
      <c r="T2239" s="42"/>
      <c r="U2239" s="42"/>
      <c r="V2239" s="42"/>
      <c r="W2239" s="42"/>
      <c r="X2239" s="42"/>
      <c r="Y2239" s="25"/>
    </row>
    <row r="2240" spans="5:25">
      <c r="F2240" s="4"/>
      <c r="H2240" s="25"/>
      <c r="I2240" s="25"/>
      <c r="M2240" s="42"/>
      <c r="N2240" s="9"/>
      <c r="O2240" s="9"/>
      <c r="P2240" s="9"/>
      <c r="Q2240" s="8"/>
      <c r="R2240" s="8"/>
      <c r="S2240" s="42"/>
      <c r="T2240" s="42"/>
      <c r="U2240" s="42"/>
      <c r="V2240" s="42"/>
      <c r="W2240" s="42"/>
      <c r="X2240" s="42"/>
      <c r="Y2240" s="25"/>
    </row>
    <row r="2241" spans="5:25">
      <c r="F2241" s="4"/>
      <c r="H2241" s="25"/>
      <c r="I2241" s="25"/>
      <c r="M2241" s="42"/>
      <c r="N2241" s="9"/>
      <c r="O2241" s="9"/>
      <c r="P2241" s="9"/>
      <c r="Q2241" s="8"/>
      <c r="R2241" s="8"/>
      <c r="S2241" s="42"/>
      <c r="T2241" s="42"/>
      <c r="U2241" s="42"/>
      <c r="V2241" s="42"/>
      <c r="W2241" s="42"/>
      <c r="X2241" s="42"/>
      <c r="Y2241" s="25"/>
    </row>
    <row r="2242" spans="5:25">
      <c r="F2242" s="4"/>
      <c r="H2242" s="25"/>
      <c r="I2242" s="25"/>
      <c r="M2242" s="42"/>
      <c r="N2242" s="9"/>
      <c r="O2242" s="9"/>
      <c r="P2242" s="9"/>
      <c r="Q2242" s="8"/>
      <c r="R2242" s="8"/>
      <c r="S2242" s="42"/>
      <c r="T2242" s="42"/>
      <c r="U2242" s="42"/>
      <c r="V2242" s="42"/>
      <c r="W2242" s="42"/>
      <c r="X2242" s="42"/>
      <c r="Y2242" s="25"/>
    </row>
    <row r="2243" spans="5:25">
      <c r="F2243" s="4"/>
      <c r="H2243" s="25"/>
      <c r="I2243" s="25"/>
      <c r="M2243" s="42"/>
      <c r="N2243" s="9"/>
      <c r="O2243" s="9"/>
      <c r="P2243" s="9"/>
      <c r="Q2243" s="8"/>
      <c r="R2243" s="8"/>
      <c r="S2243" s="42"/>
      <c r="T2243" s="42"/>
      <c r="U2243" s="42"/>
      <c r="V2243" s="42"/>
      <c r="W2243" s="42"/>
      <c r="X2243" s="42"/>
      <c r="Y2243" s="25"/>
    </row>
    <row r="2244" spans="5:25">
      <c r="F2244" s="4"/>
      <c r="H2244" s="25"/>
      <c r="I2244" s="25"/>
      <c r="M2244" s="42"/>
      <c r="N2244" s="9"/>
      <c r="O2244" s="9"/>
      <c r="P2244" s="9"/>
      <c r="Q2244" s="8"/>
      <c r="R2244" s="8"/>
      <c r="S2244" s="42"/>
      <c r="T2244" s="42"/>
      <c r="U2244" s="42"/>
      <c r="V2244" s="42"/>
      <c r="W2244" s="42"/>
      <c r="X2244" s="42"/>
      <c r="Y2244" s="25"/>
    </row>
    <row r="2245" spans="5:25">
      <c r="F2245" s="4"/>
      <c r="H2245" s="25"/>
      <c r="I2245" s="25"/>
      <c r="M2245" s="42"/>
      <c r="N2245" s="9"/>
      <c r="O2245" s="9"/>
      <c r="P2245" s="9"/>
      <c r="Q2245" s="8"/>
      <c r="R2245" s="8"/>
      <c r="S2245" s="42"/>
      <c r="T2245" s="42"/>
      <c r="U2245" s="42"/>
      <c r="V2245" s="42"/>
      <c r="W2245" s="42"/>
      <c r="X2245" s="42"/>
      <c r="Y2245" s="25"/>
    </row>
    <row r="2246" spans="5:25">
      <c r="F2246" s="4"/>
      <c r="H2246" s="25"/>
      <c r="I2246" s="25"/>
      <c r="M2246" s="42"/>
      <c r="N2246" s="9"/>
      <c r="O2246" s="9"/>
      <c r="P2246" s="9"/>
      <c r="Q2246" s="8"/>
      <c r="R2246" s="8"/>
      <c r="S2246" s="42"/>
      <c r="T2246" s="42"/>
      <c r="U2246" s="42"/>
      <c r="V2246" s="42"/>
      <c r="W2246" s="42"/>
      <c r="X2246" s="42"/>
      <c r="Y2246" s="25"/>
    </row>
    <row r="2247" spans="5:25">
      <c r="F2247" s="4"/>
      <c r="H2247" s="25"/>
      <c r="I2247" s="25"/>
      <c r="M2247" s="42"/>
      <c r="N2247" s="9"/>
      <c r="O2247" s="9"/>
      <c r="P2247" s="9"/>
      <c r="Q2247" s="8"/>
      <c r="R2247" s="8"/>
      <c r="S2247" s="42"/>
      <c r="T2247" s="42"/>
      <c r="U2247" s="42"/>
      <c r="V2247" s="42"/>
      <c r="W2247" s="42"/>
      <c r="X2247" s="42"/>
      <c r="Y2247" s="25"/>
    </row>
    <row r="2248" spans="5:25">
      <c r="E2248" s="38"/>
      <c r="F2248" s="4"/>
      <c r="H2248" s="25"/>
      <c r="I2248" s="25"/>
      <c r="M2248" s="42"/>
      <c r="N2248" s="9"/>
      <c r="O2248" s="9"/>
      <c r="P2248" s="9"/>
      <c r="Q2248" s="8"/>
      <c r="R2248" s="8"/>
      <c r="S2248" s="42"/>
      <c r="T2248" s="42"/>
      <c r="U2248" s="42"/>
      <c r="V2248" s="42"/>
      <c r="W2248" s="42"/>
      <c r="X2248" s="42"/>
      <c r="Y2248" s="25"/>
    </row>
    <row r="2249" spans="5:25">
      <c r="F2249" s="4"/>
      <c r="H2249" s="25"/>
      <c r="I2249" s="25"/>
      <c r="M2249" s="42"/>
      <c r="N2249" s="9"/>
      <c r="O2249" s="9"/>
      <c r="P2249" s="9"/>
      <c r="Q2249" s="8"/>
      <c r="R2249" s="8"/>
      <c r="S2249" s="42"/>
      <c r="T2249" s="42"/>
      <c r="U2249" s="42"/>
      <c r="V2249" s="42"/>
      <c r="W2249" s="42"/>
      <c r="X2249" s="42"/>
      <c r="Y2249" s="25"/>
    </row>
    <row r="2250" spans="5:25">
      <c r="F2250" s="4"/>
      <c r="H2250" s="25"/>
      <c r="I2250" s="25"/>
      <c r="M2250" s="42"/>
      <c r="N2250" s="9"/>
      <c r="O2250" s="9"/>
      <c r="P2250" s="9"/>
      <c r="Q2250" s="8"/>
      <c r="R2250" s="8"/>
      <c r="S2250" s="42"/>
      <c r="T2250" s="42"/>
      <c r="U2250" s="42"/>
      <c r="V2250" s="42"/>
      <c r="W2250" s="42"/>
      <c r="X2250" s="42"/>
      <c r="Y2250" s="25"/>
    </row>
    <row r="2251" spans="5:25">
      <c r="F2251" s="4"/>
      <c r="H2251" s="25"/>
      <c r="I2251" s="25"/>
      <c r="M2251" s="42"/>
      <c r="N2251" s="9"/>
      <c r="O2251" s="9"/>
      <c r="P2251" s="9"/>
      <c r="Q2251" s="8"/>
      <c r="R2251" s="8"/>
      <c r="S2251" s="42"/>
      <c r="T2251" s="42"/>
      <c r="U2251" s="42"/>
      <c r="V2251" s="42"/>
      <c r="W2251" s="42"/>
      <c r="X2251" s="42"/>
      <c r="Y2251" s="25"/>
    </row>
    <row r="2252" spans="5:25">
      <c r="F2252" s="4"/>
      <c r="H2252" s="25"/>
      <c r="I2252" s="25"/>
      <c r="M2252" s="42"/>
      <c r="N2252" s="9"/>
      <c r="O2252" s="9"/>
      <c r="P2252" s="9"/>
      <c r="Q2252" s="8"/>
      <c r="R2252" s="8"/>
      <c r="S2252" s="42"/>
      <c r="T2252" s="42"/>
      <c r="U2252" s="42"/>
      <c r="V2252" s="42"/>
      <c r="W2252" s="42"/>
      <c r="X2252" s="42"/>
      <c r="Y2252" s="25"/>
    </row>
    <row r="2253" spans="5:25">
      <c r="F2253" s="4"/>
      <c r="H2253" s="25"/>
      <c r="I2253" s="25"/>
      <c r="M2253" s="42"/>
      <c r="N2253" s="9"/>
      <c r="O2253" s="9"/>
      <c r="P2253" s="9"/>
      <c r="Q2253" s="8"/>
      <c r="R2253" s="8"/>
      <c r="S2253" s="42"/>
      <c r="T2253" s="42"/>
      <c r="U2253" s="42"/>
      <c r="V2253" s="42"/>
      <c r="W2253" s="42"/>
      <c r="X2253" s="42"/>
      <c r="Y2253" s="25"/>
    </row>
    <row r="2254" spans="5:25">
      <c r="F2254" s="4"/>
      <c r="H2254" s="25"/>
      <c r="I2254" s="25"/>
      <c r="M2254" s="42"/>
      <c r="N2254" s="9"/>
      <c r="O2254" s="9"/>
      <c r="P2254" s="9"/>
      <c r="Q2254" s="8"/>
      <c r="R2254" s="8"/>
      <c r="S2254" s="42"/>
      <c r="T2254" s="42"/>
      <c r="U2254" s="42"/>
      <c r="V2254" s="42"/>
      <c r="W2254" s="42"/>
      <c r="X2254" s="42"/>
      <c r="Y2254" s="25"/>
    </row>
    <row r="2255" spans="5:25">
      <c r="F2255" s="4"/>
      <c r="H2255" s="25"/>
      <c r="I2255" s="25"/>
      <c r="M2255" s="42"/>
      <c r="N2255" s="9"/>
      <c r="O2255" s="9"/>
      <c r="P2255" s="9"/>
      <c r="Q2255" s="8"/>
      <c r="R2255" s="8"/>
      <c r="S2255" s="42"/>
      <c r="T2255" s="42"/>
      <c r="U2255" s="42"/>
      <c r="V2255" s="42"/>
      <c r="W2255" s="42"/>
      <c r="X2255" s="42"/>
      <c r="Y2255" s="25"/>
    </row>
    <row r="2256" spans="5:25">
      <c r="E2256" s="38"/>
      <c r="F2256" s="4"/>
      <c r="H2256" s="25"/>
      <c r="I2256" s="25"/>
      <c r="M2256" s="42"/>
      <c r="N2256" s="9"/>
      <c r="O2256" s="9"/>
      <c r="P2256" s="9"/>
      <c r="Q2256" s="8"/>
      <c r="R2256" s="8"/>
      <c r="S2256" s="42"/>
      <c r="T2256" s="42"/>
      <c r="U2256" s="42"/>
      <c r="V2256" s="42"/>
      <c r="W2256" s="42"/>
      <c r="X2256" s="42"/>
      <c r="Y2256" s="25"/>
    </row>
    <row r="2257" spans="5:25">
      <c r="F2257" s="4"/>
      <c r="H2257" s="25"/>
      <c r="I2257" s="25"/>
      <c r="M2257" s="42"/>
      <c r="N2257" s="9"/>
      <c r="O2257" s="9"/>
      <c r="P2257" s="9"/>
      <c r="Q2257" s="8"/>
      <c r="R2257" s="8"/>
      <c r="S2257" s="42"/>
      <c r="T2257" s="42"/>
      <c r="U2257" s="42"/>
      <c r="V2257" s="42"/>
      <c r="W2257" s="42"/>
      <c r="X2257" s="42"/>
      <c r="Y2257" s="25"/>
    </row>
    <row r="2258" spans="5:25">
      <c r="F2258" s="4"/>
      <c r="H2258" s="25"/>
      <c r="I2258" s="25"/>
      <c r="M2258" s="42"/>
      <c r="N2258" s="9"/>
      <c r="O2258" s="9"/>
      <c r="P2258" s="9"/>
      <c r="Q2258" s="8"/>
      <c r="R2258" s="8"/>
      <c r="S2258" s="42"/>
      <c r="T2258" s="42"/>
      <c r="U2258" s="42"/>
      <c r="V2258" s="42"/>
      <c r="W2258" s="42"/>
      <c r="X2258" s="42"/>
      <c r="Y2258" s="25"/>
    </row>
    <row r="2259" spans="5:25">
      <c r="E2259" s="38"/>
      <c r="F2259" s="4"/>
      <c r="H2259" s="25"/>
      <c r="I2259" s="25"/>
      <c r="M2259" s="42"/>
      <c r="N2259" s="9"/>
      <c r="O2259" s="9"/>
      <c r="P2259" s="9"/>
      <c r="Q2259" s="8"/>
      <c r="R2259" s="8"/>
      <c r="S2259" s="42"/>
      <c r="T2259" s="42"/>
      <c r="U2259" s="42"/>
      <c r="V2259" s="42"/>
      <c r="W2259" s="42"/>
      <c r="X2259" s="42"/>
      <c r="Y2259" s="25"/>
    </row>
    <row r="2260" spans="5:25">
      <c r="F2260" s="4"/>
      <c r="H2260" s="25"/>
      <c r="I2260" s="25"/>
      <c r="M2260" s="42"/>
      <c r="N2260" s="9"/>
      <c r="O2260" s="9"/>
      <c r="P2260" s="9"/>
      <c r="Q2260" s="8"/>
      <c r="R2260" s="8"/>
      <c r="S2260" s="42"/>
      <c r="T2260" s="42"/>
      <c r="U2260" s="42"/>
      <c r="V2260" s="42"/>
      <c r="W2260" s="42"/>
      <c r="X2260" s="42"/>
      <c r="Y2260" s="25"/>
    </row>
    <row r="2261" spans="5:25">
      <c r="F2261" s="4"/>
      <c r="H2261" s="25"/>
      <c r="I2261" s="25"/>
      <c r="M2261" s="42"/>
      <c r="N2261" s="9"/>
      <c r="O2261" s="9"/>
      <c r="P2261" s="9"/>
      <c r="Q2261" s="8"/>
      <c r="R2261" s="8"/>
      <c r="S2261" s="42"/>
      <c r="T2261" s="42"/>
      <c r="U2261" s="42"/>
      <c r="V2261" s="42"/>
      <c r="W2261" s="42"/>
      <c r="X2261" s="42"/>
      <c r="Y2261" s="25"/>
    </row>
    <row r="2262" spans="5:25">
      <c r="F2262" s="4"/>
      <c r="H2262" s="25"/>
      <c r="I2262" s="25"/>
      <c r="M2262" s="42"/>
      <c r="N2262" s="9"/>
      <c r="O2262" s="9"/>
      <c r="P2262" s="9"/>
      <c r="Q2262" s="8"/>
      <c r="R2262" s="8"/>
      <c r="S2262" s="42"/>
      <c r="T2262" s="42"/>
      <c r="U2262" s="42"/>
      <c r="V2262" s="42"/>
      <c r="W2262" s="42"/>
      <c r="X2262" s="42"/>
      <c r="Y2262" s="25"/>
    </row>
    <row r="2263" spans="5:25">
      <c r="F2263" s="4"/>
      <c r="H2263" s="25"/>
      <c r="I2263" s="25"/>
      <c r="M2263" s="42"/>
      <c r="N2263" s="9"/>
      <c r="O2263" s="9"/>
      <c r="P2263" s="9"/>
      <c r="Q2263" s="8"/>
      <c r="R2263" s="8"/>
      <c r="S2263" s="42"/>
      <c r="T2263" s="42"/>
      <c r="U2263" s="42"/>
      <c r="V2263" s="42"/>
      <c r="W2263" s="42"/>
      <c r="X2263" s="42"/>
      <c r="Y2263" s="25"/>
    </row>
    <row r="2264" spans="5:25">
      <c r="F2264" s="4"/>
      <c r="H2264" s="25"/>
      <c r="I2264" s="25"/>
      <c r="M2264" s="42"/>
      <c r="N2264" s="9"/>
      <c r="O2264" s="9"/>
      <c r="P2264" s="9"/>
      <c r="Q2264" s="8"/>
      <c r="R2264" s="8"/>
      <c r="S2264" s="42"/>
      <c r="T2264" s="42"/>
      <c r="U2264" s="42"/>
      <c r="V2264" s="42"/>
      <c r="W2264" s="42"/>
      <c r="X2264" s="42"/>
      <c r="Y2264" s="25"/>
    </row>
    <row r="2265" spans="5:25">
      <c r="F2265" s="4"/>
      <c r="H2265" s="25"/>
      <c r="I2265" s="25"/>
      <c r="M2265" s="42"/>
      <c r="N2265" s="9"/>
      <c r="O2265" s="9"/>
      <c r="P2265" s="9"/>
      <c r="Q2265" s="8"/>
      <c r="R2265" s="8"/>
      <c r="S2265" s="42"/>
      <c r="T2265" s="42"/>
      <c r="U2265" s="42"/>
      <c r="V2265" s="42"/>
      <c r="W2265" s="42"/>
      <c r="X2265" s="42"/>
      <c r="Y2265" s="25"/>
    </row>
    <row r="2266" spans="5:25">
      <c r="F2266" s="4"/>
      <c r="H2266" s="25"/>
      <c r="I2266" s="25"/>
      <c r="M2266" s="42"/>
      <c r="N2266" s="9"/>
      <c r="O2266" s="9"/>
      <c r="P2266" s="9"/>
      <c r="Q2266" s="8"/>
      <c r="R2266" s="8"/>
      <c r="S2266" s="42"/>
      <c r="T2266" s="42"/>
      <c r="U2266" s="42"/>
      <c r="V2266" s="42"/>
      <c r="W2266" s="42"/>
      <c r="X2266" s="42"/>
      <c r="Y2266" s="25"/>
    </row>
    <row r="2267" spans="5:25">
      <c r="F2267" s="4"/>
      <c r="H2267" s="25"/>
      <c r="I2267" s="25"/>
      <c r="M2267" s="42"/>
      <c r="N2267" s="9"/>
      <c r="O2267" s="9"/>
      <c r="P2267" s="9"/>
      <c r="Q2267" s="8"/>
      <c r="R2267" s="8"/>
      <c r="S2267" s="42"/>
      <c r="T2267" s="42"/>
      <c r="U2267" s="42"/>
      <c r="V2267" s="42"/>
      <c r="W2267" s="42"/>
      <c r="X2267" s="42"/>
      <c r="Y2267" s="25"/>
    </row>
    <row r="2268" spans="5:25">
      <c r="F2268" s="4"/>
      <c r="H2268" s="25"/>
      <c r="I2268" s="25"/>
      <c r="M2268" s="42"/>
      <c r="N2268" s="9"/>
      <c r="O2268" s="9"/>
      <c r="P2268" s="9"/>
      <c r="Q2268" s="8"/>
      <c r="R2268" s="8"/>
      <c r="S2268" s="42"/>
      <c r="T2268" s="42"/>
      <c r="U2268" s="42"/>
      <c r="V2268" s="42"/>
      <c r="W2268" s="42"/>
      <c r="X2268" s="42"/>
      <c r="Y2268" s="25"/>
    </row>
    <row r="2269" spans="5:25">
      <c r="F2269" s="4"/>
      <c r="H2269" s="25"/>
      <c r="I2269" s="25"/>
      <c r="M2269" s="42"/>
      <c r="N2269" s="9"/>
      <c r="O2269" s="9"/>
      <c r="P2269" s="9"/>
      <c r="Q2269" s="8"/>
      <c r="R2269" s="8"/>
      <c r="S2269" s="42"/>
      <c r="T2269" s="42"/>
      <c r="U2269" s="42"/>
      <c r="V2269" s="42"/>
      <c r="W2269" s="42"/>
      <c r="X2269" s="42"/>
      <c r="Y2269" s="25"/>
    </row>
    <row r="2270" spans="5:25">
      <c r="F2270" s="4"/>
      <c r="H2270" s="25"/>
      <c r="I2270" s="25"/>
      <c r="M2270" s="42"/>
      <c r="N2270" s="9"/>
      <c r="O2270" s="9"/>
      <c r="P2270" s="9"/>
      <c r="Q2270" s="8"/>
      <c r="R2270" s="8"/>
      <c r="S2270" s="42"/>
      <c r="T2270" s="42"/>
      <c r="U2270" s="42"/>
      <c r="V2270" s="42"/>
      <c r="W2270" s="42"/>
      <c r="X2270" s="42"/>
      <c r="Y2270" s="25"/>
    </row>
    <row r="2271" spans="5:25">
      <c r="F2271" s="4"/>
      <c r="H2271" s="25"/>
      <c r="I2271" s="25"/>
      <c r="M2271" s="42"/>
      <c r="N2271" s="9"/>
      <c r="O2271" s="9"/>
      <c r="P2271" s="9"/>
      <c r="Q2271" s="8"/>
      <c r="R2271" s="8"/>
      <c r="S2271" s="42"/>
      <c r="T2271" s="42"/>
      <c r="U2271" s="42"/>
      <c r="V2271" s="42"/>
      <c r="W2271" s="42"/>
      <c r="X2271" s="42"/>
      <c r="Y2271" s="25"/>
    </row>
    <row r="2272" spans="5:25">
      <c r="F2272" s="4"/>
      <c r="H2272" s="25"/>
      <c r="I2272" s="25"/>
      <c r="M2272" s="42"/>
      <c r="N2272" s="9"/>
      <c r="O2272" s="9"/>
      <c r="P2272" s="9"/>
      <c r="Q2272" s="8"/>
      <c r="R2272" s="8"/>
      <c r="S2272" s="42"/>
      <c r="T2272" s="42"/>
      <c r="U2272" s="42"/>
      <c r="V2272" s="42"/>
      <c r="W2272" s="42"/>
      <c r="X2272" s="42"/>
      <c r="Y2272" s="25"/>
    </row>
    <row r="2273" spans="5:25">
      <c r="F2273" s="4"/>
      <c r="H2273" s="25"/>
      <c r="I2273" s="25"/>
      <c r="M2273" s="42"/>
      <c r="N2273" s="9"/>
      <c r="O2273" s="9"/>
      <c r="P2273" s="9"/>
      <c r="Q2273" s="8"/>
      <c r="R2273" s="8"/>
      <c r="S2273" s="42"/>
      <c r="T2273" s="42"/>
      <c r="U2273" s="42"/>
      <c r="V2273" s="42"/>
      <c r="W2273" s="42"/>
      <c r="X2273" s="42"/>
      <c r="Y2273" s="25"/>
    </row>
    <row r="2274" spans="5:25">
      <c r="F2274" s="4"/>
      <c r="H2274" s="25"/>
      <c r="I2274" s="25"/>
      <c r="M2274" s="42"/>
      <c r="N2274" s="9"/>
      <c r="O2274" s="9"/>
      <c r="P2274" s="9"/>
      <c r="Q2274" s="8"/>
      <c r="R2274" s="8"/>
      <c r="S2274" s="42"/>
      <c r="T2274" s="42"/>
      <c r="U2274" s="42"/>
      <c r="V2274" s="42"/>
      <c r="W2274" s="42"/>
      <c r="X2274" s="42"/>
      <c r="Y2274" s="25"/>
    </row>
    <row r="2275" spans="5:25">
      <c r="F2275" s="4"/>
      <c r="H2275" s="25"/>
      <c r="I2275" s="25"/>
      <c r="M2275" s="42"/>
      <c r="N2275" s="9"/>
      <c r="O2275" s="9"/>
      <c r="P2275" s="9"/>
      <c r="Q2275" s="8"/>
      <c r="R2275" s="8"/>
      <c r="S2275" s="42"/>
      <c r="T2275" s="42"/>
      <c r="U2275" s="42"/>
      <c r="V2275" s="42"/>
      <c r="W2275" s="42"/>
      <c r="X2275" s="42"/>
      <c r="Y2275" s="25"/>
    </row>
    <row r="2276" spans="5:25">
      <c r="F2276" s="4"/>
      <c r="H2276" s="25"/>
      <c r="I2276" s="25"/>
      <c r="M2276" s="42"/>
      <c r="N2276" s="9"/>
      <c r="O2276" s="9"/>
      <c r="P2276" s="9"/>
      <c r="Q2276" s="8"/>
      <c r="R2276" s="8"/>
      <c r="S2276" s="42"/>
      <c r="T2276" s="42"/>
      <c r="U2276" s="42"/>
      <c r="V2276" s="42"/>
      <c r="W2276" s="42"/>
      <c r="X2276" s="42"/>
      <c r="Y2276" s="25"/>
    </row>
    <row r="2277" spans="5:25">
      <c r="F2277" s="4"/>
      <c r="H2277" s="25"/>
      <c r="I2277" s="25"/>
      <c r="M2277" s="42"/>
      <c r="N2277" s="9"/>
      <c r="O2277" s="9"/>
      <c r="P2277" s="9"/>
      <c r="Q2277" s="8"/>
      <c r="R2277" s="8"/>
      <c r="S2277" s="42"/>
      <c r="T2277" s="42"/>
      <c r="U2277" s="42"/>
      <c r="V2277" s="42"/>
      <c r="W2277" s="42"/>
      <c r="X2277" s="42"/>
      <c r="Y2277" s="25"/>
    </row>
    <row r="2278" spans="5:25">
      <c r="E2278" s="38"/>
      <c r="F2278" s="4"/>
      <c r="H2278" s="25"/>
      <c r="I2278" s="25"/>
      <c r="M2278" s="42"/>
      <c r="N2278" s="9"/>
      <c r="O2278" s="9"/>
      <c r="P2278" s="9"/>
      <c r="Q2278" s="8"/>
      <c r="R2278" s="8"/>
      <c r="S2278" s="42"/>
      <c r="T2278" s="42"/>
      <c r="U2278" s="42"/>
      <c r="V2278" s="42"/>
      <c r="W2278" s="42"/>
      <c r="X2278" s="42"/>
      <c r="Y2278" s="25"/>
    </row>
    <row r="2279" spans="5:25">
      <c r="F2279" s="4"/>
      <c r="H2279" s="25"/>
      <c r="I2279" s="25"/>
      <c r="M2279" s="42"/>
      <c r="N2279" s="9"/>
      <c r="O2279" s="9"/>
      <c r="P2279" s="9"/>
      <c r="Q2279" s="8"/>
      <c r="R2279" s="8"/>
      <c r="S2279" s="42"/>
      <c r="T2279" s="42"/>
      <c r="U2279" s="42"/>
      <c r="V2279" s="42"/>
      <c r="W2279" s="42"/>
      <c r="X2279" s="42"/>
      <c r="Y2279" s="25"/>
    </row>
    <row r="2280" spans="5:25">
      <c r="F2280" s="4"/>
      <c r="H2280" s="25"/>
      <c r="I2280" s="25"/>
      <c r="M2280" s="42"/>
      <c r="N2280" s="9"/>
      <c r="O2280" s="9"/>
      <c r="P2280" s="9"/>
      <c r="Q2280" s="8"/>
      <c r="R2280" s="8"/>
      <c r="S2280" s="42"/>
      <c r="T2280" s="42"/>
      <c r="U2280" s="42"/>
      <c r="V2280" s="42"/>
      <c r="W2280" s="42"/>
      <c r="X2280" s="42"/>
      <c r="Y2280" s="25"/>
    </row>
    <row r="2281" spans="5:25">
      <c r="E2281" s="38"/>
      <c r="F2281" s="4"/>
      <c r="H2281" s="25"/>
      <c r="I2281" s="25"/>
      <c r="M2281" s="42"/>
      <c r="N2281" s="9"/>
      <c r="O2281" s="9"/>
      <c r="P2281" s="9"/>
      <c r="Q2281" s="8"/>
      <c r="R2281" s="8"/>
      <c r="S2281" s="42"/>
      <c r="T2281" s="42"/>
      <c r="U2281" s="42"/>
      <c r="V2281" s="42"/>
      <c r="W2281" s="42"/>
      <c r="X2281" s="42"/>
      <c r="Y2281" s="25"/>
    </row>
    <row r="2282" spans="5:25">
      <c r="F2282" s="4"/>
      <c r="H2282" s="25"/>
      <c r="I2282" s="25"/>
      <c r="M2282" s="42"/>
      <c r="N2282" s="9"/>
      <c r="O2282" s="9"/>
      <c r="P2282" s="9"/>
      <c r="Q2282" s="8"/>
      <c r="R2282" s="8"/>
      <c r="S2282" s="42"/>
      <c r="T2282" s="42"/>
      <c r="U2282" s="42"/>
      <c r="V2282" s="42"/>
      <c r="W2282" s="42"/>
      <c r="X2282" s="42"/>
      <c r="Y2282" s="25"/>
    </row>
    <row r="2283" spans="5:25">
      <c r="F2283" s="4"/>
      <c r="H2283" s="25"/>
      <c r="I2283" s="25"/>
      <c r="M2283" s="42"/>
      <c r="N2283" s="9"/>
      <c r="O2283" s="9"/>
      <c r="P2283" s="9"/>
      <c r="Q2283" s="8"/>
      <c r="R2283" s="8"/>
      <c r="S2283" s="42"/>
      <c r="T2283" s="42"/>
      <c r="U2283" s="42"/>
      <c r="V2283" s="42"/>
      <c r="W2283" s="42"/>
      <c r="X2283" s="42"/>
      <c r="Y2283" s="25"/>
    </row>
    <row r="2284" spans="5:25">
      <c r="E2284" s="38"/>
      <c r="F2284" s="4"/>
      <c r="H2284" s="25"/>
      <c r="I2284" s="25"/>
      <c r="M2284" s="42"/>
      <c r="N2284" s="9"/>
      <c r="O2284" s="9"/>
      <c r="P2284" s="9"/>
      <c r="Q2284" s="8"/>
      <c r="R2284" s="8"/>
      <c r="S2284" s="42"/>
      <c r="T2284" s="42"/>
      <c r="U2284" s="42"/>
      <c r="V2284" s="42"/>
      <c r="W2284" s="42"/>
      <c r="X2284" s="42"/>
      <c r="Y2284" s="25"/>
    </row>
    <row r="2285" spans="5:25">
      <c r="F2285" s="4"/>
      <c r="H2285" s="25"/>
      <c r="I2285" s="25"/>
      <c r="M2285" s="42"/>
      <c r="N2285" s="9"/>
      <c r="O2285" s="9"/>
      <c r="P2285" s="9"/>
      <c r="Q2285" s="8"/>
      <c r="R2285" s="8"/>
      <c r="S2285" s="42"/>
      <c r="T2285" s="42"/>
      <c r="U2285" s="42"/>
      <c r="V2285" s="42"/>
      <c r="W2285" s="42"/>
      <c r="X2285" s="42"/>
      <c r="Y2285" s="25"/>
    </row>
    <row r="2286" spans="5:25">
      <c r="F2286" s="4"/>
      <c r="H2286" s="25"/>
      <c r="I2286" s="25"/>
      <c r="M2286" s="42"/>
      <c r="N2286" s="9"/>
      <c r="O2286" s="9"/>
      <c r="P2286" s="9"/>
      <c r="Q2286" s="8"/>
      <c r="R2286" s="8"/>
      <c r="S2286" s="42"/>
      <c r="T2286" s="42"/>
      <c r="U2286" s="42"/>
      <c r="V2286" s="42"/>
      <c r="W2286" s="42"/>
      <c r="X2286" s="42"/>
      <c r="Y2286" s="25"/>
    </row>
    <row r="2287" spans="5:25">
      <c r="F2287" s="4"/>
      <c r="H2287" s="25"/>
      <c r="I2287" s="25"/>
      <c r="M2287" s="42"/>
      <c r="N2287" s="9"/>
      <c r="O2287" s="9"/>
      <c r="P2287" s="9"/>
      <c r="Q2287" s="8"/>
      <c r="R2287" s="8"/>
      <c r="S2287" s="42"/>
      <c r="T2287" s="42"/>
      <c r="U2287" s="42"/>
      <c r="V2287" s="42"/>
      <c r="W2287" s="42"/>
      <c r="X2287" s="42"/>
      <c r="Y2287" s="25"/>
    </row>
    <row r="2288" spans="5:25">
      <c r="F2288" s="4"/>
      <c r="H2288" s="25"/>
      <c r="I2288" s="25"/>
      <c r="M2288" s="42"/>
      <c r="N2288" s="9"/>
      <c r="O2288" s="9"/>
      <c r="P2288" s="9"/>
      <c r="Q2288" s="8"/>
      <c r="R2288" s="8"/>
      <c r="S2288" s="42"/>
      <c r="T2288" s="42"/>
      <c r="U2288" s="42"/>
      <c r="V2288" s="42"/>
      <c r="W2288" s="42"/>
      <c r="X2288" s="42"/>
      <c r="Y2288" s="25"/>
    </row>
    <row r="2289" spans="5:25">
      <c r="F2289" s="4"/>
      <c r="H2289" s="25"/>
      <c r="I2289" s="25"/>
      <c r="M2289" s="42"/>
      <c r="N2289" s="9"/>
      <c r="O2289" s="9"/>
      <c r="P2289" s="9"/>
      <c r="Q2289" s="8"/>
      <c r="R2289" s="8"/>
      <c r="S2289" s="42"/>
      <c r="T2289" s="42"/>
      <c r="U2289" s="42"/>
      <c r="V2289" s="42"/>
      <c r="W2289" s="42"/>
      <c r="X2289" s="42"/>
      <c r="Y2289" s="25"/>
    </row>
    <row r="2290" spans="5:25">
      <c r="F2290" s="4"/>
      <c r="H2290" s="25"/>
      <c r="I2290" s="25"/>
      <c r="M2290" s="42"/>
      <c r="N2290" s="9"/>
      <c r="O2290" s="9"/>
      <c r="P2290" s="9"/>
      <c r="Q2290" s="8"/>
      <c r="R2290" s="8"/>
      <c r="S2290" s="42"/>
      <c r="T2290" s="42"/>
      <c r="U2290" s="42"/>
      <c r="V2290" s="42"/>
      <c r="W2290" s="42"/>
      <c r="X2290" s="42"/>
      <c r="Y2290" s="25"/>
    </row>
    <row r="2291" spans="5:25">
      <c r="F2291" s="4"/>
      <c r="H2291" s="25"/>
      <c r="I2291" s="25"/>
      <c r="M2291" s="42"/>
      <c r="N2291" s="9"/>
      <c r="O2291" s="9"/>
      <c r="P2291" s="9"/>
      <c r="Q2291" s="8"/>
      <c r="R2291" s="8"/>
      <c r="S2291" s="42"/>
      <c r="T2291" s="42"/>
      <c r="U2291" s="42"/>
      <c r="V2291" s="42"/>
      <c r="W2291" s="42"/>
      <c r="X2291" s="42"/>
      <c r="Y2291" s="25"/>
    </row>
    <row r="2292" spans="5:25">
      <c r="F2292" s="4"/>
      <c r="H2292" s="25"/>
      <c r="I2292" s="25"/>
      <c r="M2292" s="42"/>
      <c r="N2292" s="9"/>
      <c r="O2292" s="9"/>
      <c r="P2292" s="9"/>
      <c r="Q2292" s="8"/>
      <c r="R2292" s="8"/>
      <c r="S2292" s="42"/>
      <c r="T2292" s="42"/>
      <c r="U2292" s="42"/>
      <c r="V2292" s="42"/>
      <c r="W2292" s="42"/>
      <c r="X2292" s="42"/>
      <c r="Y2292" s="25"/>
    </row>
    <row r="2293" spans="5:25">
      <c r="F2293" s="4"/>
      <c r="H2293" s="25"/>
      <c r="I2293" s="25"/>
      <c r="M2293" s="42"/>
      <c r="N2293" s="9"/>
      <c r="O2293" s="9"/>
      <c r="P2293" s="9"/>
      <c r="Q2293" s="8"/>
      <c r="R2293" s="8"/>
      <c r="S2293" s="42"/>
      <c r="T2293" s="42"/>
      <c r="U2293" s="42"/>
      <c r="V2293" s="42"/>
      <c r="W2293" s="42"/>
      <c r="X2293" s="42"/>
      <c r="Y2293" s="25"/>
    </row>
    <row r="2294" spans="5:25">
      <c r="F2294" s="4"/>
      <c r="H2294" s="25"/>
      <c r="I2294" s="25"/>
      <c r="M2294" s="42"/>
      <c r="N2294" s="9"/>
      <c r="O2294" s="9"/>
      <c r="P2294" s="9"/>
      <c r="Q2294" s="8"/>
      <c r="R2294" s="8"/>
      <c r="S2294" s="42"/>
      <c r="T2294" s="42"/>
      <c r="U2294" s="42"/>
      <c r="V2294" s="42"/>
      <c r="W2294" s="42"/>
      <c r="X2294" s="42"/>
      <c r="Y2294" s="25"/>
    </row>
    <row r="2295" spans="5:25">
      <c r="F2295" s="4"/>
      <c r="H2295" s="25"/>
      <c r="I2295" s="25"/>
      <c r="M2295" s="42"/>
      <c r="N2295" s="9"/>
      <c r="O2295" s="9"/>
      <c r="P2295" s="9"/>
      <c r="Q2295" s="8"/>
      <c r="R2295" s="8"/>
      <c r="S2295" s="42"/>
      <c r="T2295" s="42"/>
      <c r="U2295" s="42"/>
      <c r="V2295" s="42"/>
      <c r="W2295" s="42"/>
      <c r="X2295" s="42"/>
      <c r="Y2295" s="25"/>
    </row>
    <row r="2296" spans="5:25">
      <c r="F2296" s="4"/>
      <c r="H2296" s="25"/>
      <c r="I2296" s="25"/>
      <c r="M2296" s="42"/>
      <c r="N2296" s="9"/>
      <c r="O2296" s="9"/>
      <c r="P2296" s="9"/>
      <c r="Q2296" s="8"/>
      <c r="R2296" s="8"/>
      <c r="S2296" s="42"/>
      <c r="T2296" s="42"/>
      <c r="U2296" s="42"/>
      <c r="V2296" s="42"/>
      <c r="W2296" s="42"/>
      <c r="X2296" s="42"/>
      <c r="Y2296" s="25"/>
    </row>
    <row r="2297" spans="5:25">
      <c r="F2297" s="4"/>
      <c r="H2297" s="25"/>
      <c r="I2297" s="25"/>
      <c r="M2297" s="42"/>
      <c r="N2297" s="9"/>
      <c r="O2297" s="9"/>
      <c r="P2297" s="9"/>
      <c r="Q2297" s="8"/>
      <c r="R2297" s="8"/>
      <c r="S2297" s="42"/>
      <c r="T2297" s="42"/>
      <c r="U2297" s="42"/>
      <c r="V2297" s="42"/>
      <c r="W2297" s="42"/>
      <c r="X2297" s="42"/>
      <c r="Y2297" s="25"/>
    </row>
    <row r="2298" spans="5:25">
      <c r="F2298" s="4"/>
      <c r="H2298" s="25"/>
      <c r="I2298" s="25"/>
      <c r="M2298" s="42"/>
      <c r="N2298" s="9"/>
      <c r="O2298" s="9"/>
      <c r="P2298" s="9"/>
      <c r="Q2298" s="8"/>
      <c r="R2298" s="8"/>
      <c r="S2298" s="42"/>
      <c r="T2298" s="42"/>
      <c r="U2298" s="42"/>
      <c r="V2298" s="42"/>
      <c r="W2298" s="42"/>
      <c r="X2298" s="42"/>
      <c r="Y2298" s="25"/>
    </row>
    <row r="2299" spans="5:25">
      <c r="F2299" s="4"/>
      <c r="H2299" s="25"/>
      <c r="I2299" s="25"/>
      <c r="M2299" s="42"/>
      <c r="N2299" s="9"/>
      <c r="O2299" s="9"/>
      <c r="P2299" s="9"/>
      <c r="Q2299" s="8"/>
      <c r="R2299" s="8"/>
      <c r="S2299" s="42"/>
      <c r="T2299" s="42"/>
      <c r="U2299" s="42"/>
      <c r="V2299" s="42"/>
      <c r="W2299" s="42"/>
      <c r="X2299" s="42"/>
      <c r="Y2299" s="25"/>
    </row>
    <row r="2300" spans="5:25">
      <c r="F2300" s="4"/>
      <c r="H2300" s="25"/>
      <c r="I2300" s="25"/>
      <c r="M2300" s="42"/>
      <c r="N2300" s="9"/>
      <c r="O2300" s="9"/>
      <c r="P2300" s="9"/>
      <c r="Q2300" s="8"/>
      <c r="R2300" s="8"/>
      <c r="S2300" s="42"/>
      <c r="T2300" s="42"/>
      <c r="U2300" s="42"/>
      <c r="V2300" s="42"/>
      <c r="W2300" s="42"/>
      <c r="X2300" s="42"/>
      <c r="Y2300" s="25"/>
    </row>
    <row r="2301" spans="5:25">
      <c r="F2301" s="4"/>
      <c r="H2301" s="25"/>
      <c r="I2301" s="25"/>
      <c r="M2301" s="42"/>
      <c r="N2301" s="9"/>
      <c r="O2301" s="9"/>
      <c r="P2301" s="9"/>
      <c r="Q2301" s="8"/>
      <c r="R2301" s="8"/>
      <c r="S2301" s="42"/>
      <c r="T2301" s="42"/>
      <c r="U2301" s="42"/>
      <c r="V2301" s="42"/>
      <c r="W2301" s="42"/>
      <c r="X2301" s="42"/>
      <c r="Y2301" s="25"/>
    </row>
    <row r="2302" spans="5:25">
      <c r="F2302" s="4"/>
      <c r="H2302" s="25"/>
      <c r="I2302" s="25"/>
      <c r="M2302" s="42"/>
      <c r="N2302" s="9"/>
      <c r="O2302" s="9"/>
      <c r="P2302" s="9"/>
      <c r="Q2302" s="8"/>
      <c r="R2302" s="8"/>
      <c r="S2302" s="42"/>
      <c r="T2302" s="42"/>
      <c r="U2302" s="42"/>
      <c r="V2302" s="42"/>
      <c r="W2302" s="42"/>
      <c r="X2302" s="42"/>
      <c r="Y2302" s="25"/>
    </row>
    <row r="2303" spans="5:25">
      <c r="F2303" s="4"/>
      <c r="H2303" s="25"/>
      <c r="I2303" s="25"/>
      <c r="M2303" s="42"/>
      <c r="N2303" s="9"/>
      <c r="O2303" s="9"/>
      <c r="P2303" s="9"/>
      <c r="Q2303" s="8"/>
      <c r="R2303" s="8"/>
      <c r="S2303" s="42"/>
      <c r="T2303" s="42"/>
      <c r="U2303" s="42"/>
      <c r="V2303" s="42"/>
      <c r="W2303" s="42"/>
      <c r="X2303" s="42"/>
      <c r="Y2303" s="25"/>
    </row>
    <row r="2304" spans="5:25">
      <c r="E2304" s="38"/>
      <c r="F2304" s="4"/>
      <c r="H2304" s="25"/>
      <c r="I2304" s="25"/>
      <c r="M2304" s="42"/>
      <c r="N2304" s="9"/>
      <c r="O2304" s="9"/>
      <c r="P2304" s="9"/>
      <c r="Q2304" s="8"/>
      <c r="R2304" s="8"/>
      <c r="S2304" s="42"/>
      <c r="T2304" s="42"/>
      <c r="U2304" s="42"/>
      <c r="V2304" s="42"/>
      <c r="W2304" s="42"/>
      <c r="X2304" s="42"/>
      <c r="Y2304" s="25"/>
    </row>
    <row r="2305" spans="5:25">
      <c r="F2305" s="4"/>
      <c r="H2305" s="25"/>
      <c r="I2305" s="25"/>
      <c r="M2305" s="42"/>
      <c r="N2305" s="9"/>
      <c r="O2305" s="9"/>
      <c r="P2305" s="9"/>
      <c r="Q2305" s="8"/>
      <c r="R2305" s="8"/>
      <c r="S2305" s="42"/>
      <c r="T2305" s="42"/>
      <c r="U2305" s="42"/>
      <c r="V2305" s="42"/>
      <c r="W2305" s="42"/>
      <c r="X2305" s="42"/>
      <c r="Y2305" s="25"/>
    </row>
    <row r="2306" spans="5:25">
      <c r="F2306" s="4"/>
      <c r="H2306" s="25"/>
      <c r="I2306" s="25"/>
      <c r="M2306" s="42"/>
      <c r="N2306" s="9"/>
      <c r="O2306" s="9"/>
      <c r="P2306" s="9"/>
      <c r="Q2306" s="8"/>
      <c r="R2306" s="8"/>
      <c r="S2306" s="42"/>
      <c r="T2306" s="42"/>
      <c r="U2306" s="42"/>
      <c r="V2306" s="42"/>
      <c r="W2306" s="42"/>
      <c r="X2306" s="42"/>
      <c r="Y2306" s="25"/>
    </row>
    <row r="2307" spans="5:25">
      <c r="F2307" s="4"/>
      <c r="H2307" s="25"/>
      <c r="I2307" s="25"/>
      <c r="M2307" s="42"/>
      <c r="N2307" s="9"/>
      <c r="O2307" s="9"/>
      <c r="P2307" s="9"/>
      <c r="Q2307" s="8"/>
      <c r="R2307" s="8"/>
      <c r="S2307" s="42"/>
      <c r="T2307" s="42"/>
      <c r="U2307" s="42"/>
      <c r="V2307" s="42"/>
      <c r="W2307" s="42"/>
      <c r="X2307" s="42"/>
      <c r="Y2307" s="25"/>
    </row>
    <row r="2308" spans="5:25">
      <c r="F2308" s="4"/>
      <c r="H2308" s="25"/>
      <c r="I2308" s="25"/>
      <c r="M2308" s="42"/>
      <c r="N2308" s="9"/>
      <c r="O2308" s="9"/>
      <c r="P2308" s="9"/>
      <c r="Q2308" s="8"/>
      <c r="R2308" s="8"/>
      <c r="S2308" s="42"/>
      <c r="T2308" s="42"/>
      <c r="U2308" s="42"/>
      <c r="V2308" s="42"/>
      <c r="W2308" s="42"/>
      <c r="X2308" s="42"/>
      <c r="Y2308" s="25"/>
    </row>
    <row r="2309" spans="5:25">
      <c r="E2309" s="38"/>
      <c r="F2309" s="4"/>
      <c r="H2309" s="25"/>
      <c r="I2309" s="25"/>
      <c r="M2309" s="42"/>
      <c r="N2309" s="9"/>
      <c r="O2309" s="9"/>
      <c r="P2309" s="9"/>
      <c r="Q2309" s="8"/>
      <c r="R2309" s="8"/>
      <c r="S2309" s="42"/>
      <c r="T2309" s="42"/>
      <c r="U2309" s="42"/>
      <c r="V2309" s="42"/>
      <c r="W2309" s="42"/>
      <c r="X2309" s="42"/>
      <c r="Y2309" s="25"/>
    </row>
    <row r="2310" spans="5:25">
      <c r="F2310" s="4"/>
      <c r="H2310" s="25"/>
      <c r="I2310" s="25"/>
      <c r="M2310" s="42"/>
      <c r="N2310" s="9"/>
      <c r="O2310" s="9"/>
      <c r="P2310" s="9"/>
      <c r="Q2310" s="8"/>
      <c r="R2310" s="8"/>
      <c r="S2310" s="42"/>
      <c r="T2310" s="42"/>
      <c r="U2310" s="42"/>
      <c r="V2310" s="42"/>
      <c r="W2310" s="42"/>
      <c r="X2310" s="42"/>
      <c r="Y2310" s="25"/>
    </row>
    <row r="2311" spans="5:25">
      <c r="F2311" s="4"/>
      <c r="H2311" s="25"/>
      <c r="I2311" s="25"/>
      <c r="M2311" s="42"/>
      <c r="N2311" s="9"/>
      <c r="O2311" s="9"/>
      <c r="P2311" s="9"/>
      <c r="Q2311" s="8"/>
      <c r="R2311" s="8"/>
      <c r="S2311" s="42"/>
      <c r="T2311" s="42"/>
      <c r="U2311" s="42"/>
      <c r="V2311" s="42"/>
      <c r="W2311" s="42"/>
      <c r="X2311" s="42"/>
      <c r="Y2311" s="25"/>
    </row>
    <row r="2312" spans="5:25">
      <c r="F2312" s="4"/>
      <c r="H2312" s="25"/>
      <c r="I2312" s="25"/>
      <c r="M2312" s="42"/>
      <c r="N2312" s="9"/>
      <c r="O2312" s="9"/>
      <c r="P2312" s="9"/>
      <c r="Q2312" s="8"/>
      <c r="R2312" s="8"/>
      <c r="S2312" s="42"/>
      <c r="T2312" s="42"/>
      <c r="U2312" s="42"/>
      <c r="V2312" s="42"/>
      <c r="W2312" s="42"/>
      <c r="X2312" s="42"/>
      <c r="Y2312" s="25"/>
    </row>
    <row r="2313" spans="5:25">
      <c r="E2313" s="38"/>
      <c r="F2313" s="4"/>
      <c r="H2313" s="25"/>
      <c r="I2313" s="25"/>
      <c r="M2313" s="42"/>
      <c r="N2313" s="9"/>
      <c r="O2313" s="9"/>
      <c r="P2313" s="9"/>
      <c r="Q2313" s="8"/>
      <c r="R2313" s="8"/>
      <c r="S2313" s="42"/>
      <c r="T2313" s="42"/>
      <c r="U2313" s="42"/>
      <c r="V2313" s="42"/>
      <c r="W2313" s="42"/>
      <c r="X2313" s="42"/>
      <c r="Y2313" s="25"/>
    </row>
    <row r="2314" spans="5:25">
      <c r="F2314" s="4"/>
      <c r="H2314" s="25"/>
      <c r="I2314" s="25"/>
      <c r="M2314" s="42"/>
      <c r="N2314" s="9"/>
      <c r="O2314" s="9"/>
      <c r="P2314" s="9"/>
      <c r="Q2314" s="8"/>
      <c r="R2314" s="8"/>
      <c r="S2314" s="42"/>
      <c r="T2314" s="42"/>
      <c r="U2314" s="42"/>
      <c r="V2314" s="42"/>
      <c r="W2314" s="42"/>
      <c r="X2314" s="42"/>
      <c r="Y2314" s="25"/>
    </row>
    <row r="2315" spans="5:25">
      <c r="F2315" s="4"/>
      <c r="H2315" s="25"/>
      <c r="I2315" s="25"/>
      <c r="M2315" s="42"/>
      <c r="N2315" s="9"/>
      <c r="O2315" s="9"/>
      <c r="P2315" s="9"/>
      <c r="Q2315" s="8"/>
      <c r="R2315" s="8"/>
      <c r="S2315" s="42"/>
      <c r="T2315" s="42"/>
      <c r="U2315" s="42"/>
      <c r="V2315" s="42"/>
      <c r="W2315" s="42"/>
      <c r="X2315" s="42"/>
      <c r="Y2315" s="25"/>
    </row>
    <row r="2316" spans="5:25">
      <c r="F2316" s="4"/>
      <c r="H2316" s="25"/>
      <c r="I2316" s="25"/>
      <c r="M2316" s="42"/>
      <c r="N2316" s="9"/>
      <c r="O2316" s="9"/>
      <c r="P2316" s="9"/>
      <c r="Q2316" s="8"/>
      <c r="R2316" s="8"/>
      <c r="S2316" s="42"/>
      <c r="T2316" s="42"/>
      <c r="U2316" s="42"/>
      <c r="V2316" s="42"/>
      <c r="W2316" s="42"/>
      <c r="X2316" s="42"/>
      <c r="Y2316" s="25"/>
    </row>
    <row r="2317" spans="5:25">
      <c r="E2317" s="38"/>
      <c r="F2317" s="4"/>
      <c r="H2317" s="25"/>
      <c r="I2317" s="25"/>
      <c r="M2317" s="42"/>
      <c r="N2317" s="9"/>
      <c r="O2317" s="9"/>
      <c r="P2317" s="9"/>
      <c r="Q2317" s="8"/>
      <c r="R2317" s="8"/>
      <c r="S2317" s="42"/>
      <c r="T2317" s="42"/>
      <c r="U2317" s="42"/>
      <c r="V2317" s="42"/>
      <c r="W2317" s="42"/>
      <c r="X2317" s="42"/>
      <c r="Y2317" s="25"/>
    </row>
    <row r="2318" spans="5:25">
      <c r="F2318" s="4"/>
      <c r="H2318" s="25"/>
      <c r="I2318" s="25"/>
      <c r="M2318" s="42"/>
      <c r="N2318" s="9"/>
      <c r="O2318" s="9"/>
      <c r="P2318" s="9"/>
      <c r="Q2318" s="8"/>
      <c r="R2318" s="8"/>
      <c r="S2318" s="42"/>
      <c r="T2318" s="42"/>
      <c r="U2318" s="42"/>
      <c r="V2318" s="42"/>
      <c r="W2318" s="42"/>
      <c r="X2318" s="42"/>
      <c r="Y2318" s="25"/>
    </row>
    <row r="2319" spans="5:25">
      <c r="F2319" s="4"/>
      <c r="H2319" s="25"/>
      <c r="I2319" s="25"/>
      <c r="M2319" s="42"/>
      <c r="N2319" s="9"/>
      <c r="O2319" s="9"/>
      <c r="P2319" s="9"/>
      <c r="Q2319" s="8"/>
      <c r="R2319" s="8"/>
      <c r="S2319" s="42"/>
      <c r="T2319" s="42"/>
      <c r="U2319" s="42"/>
      <c r="V2319" s="42"/>
      <c r="W2319" s="42"/>
      <c r="X2319" s="42"/>
      <c r="Y2319" s="25"/>
    </row>
    <row r="2320" spans="5:25">
      <c r="F2320" s="4"/>
      <c r="H2320" s="25"/>
      <c r="I2320" s="25"/>
      <c r="M2320" s="42"/>
      <c r="N2320" s="9"/>
      <c r="O2320" s="9"/>
      <c r="P2320" s="9"/>
      <c r="Q2320" s="8"/>
      <c r="R2320" s="8"/>
      <c r="S2320" s="42"/>
      <c r="T2320" s="42"/>
      <c r="U2320" s="42"/>
      <c r="V2320" s="42"/>
      <c r="W2320" s="42"/>
      <c r="X2320" s="42"/>
      <c r="Y2320" s="25"/>
    </row>
    <row r="2321" spans="5:25">
      <c r="F2321" s="4"/>
      <c r="H2321" s="25"/>
      <c r="I2321" s="25"/>
      <c r="M2321" s="42"/>
      <c r="N2321" s="9"/>
      <c r="O2321" s="9"/>
      <c r="P2321" s="9"/>
      <c r="Q2321" s="8"/>
      <c r="R2321" s="8"/>
      <c r="S2321" s="42"/>
      <c r="T2321" s="42"/>
      <c r="U2321" s="42"/>
      <c r="V2321" s="42"/>
      <c r="W2321" s="42"/>
      <c r="X2321" s="42"/>
      <c r="Y2321" s="25"/>
    </row>
    <row r="2322" spans="5:25">
      <c r="F2322" s="4"/>
      <c r="H2322" s="25"/>
      <c r="I2322" s="25"/>
      <c r="M2322" s="42"/>
      <c r="N2322" s="9"/>
      <c r="O2322" s="9"/>
      <c r="P2322" s="9"/>
      <c r="Q2322" s="8"/>
      <c r="R2322" s="8"/>
      <c r="S2322" s="42"/>
      <c r="T2322" s="42"/>
      <c r="U2322" s="42"/>
      <c r="V2322" s="42"/>
      <c r="W2322" s="42"/>
      <c r="X2322" s="42"/>
      <c r="Y2322" s="25"/>
    </row>
    <row r="2323" spans="5:25">
      <c r="F2323" s="4"/>
      <c r="H2323" s="25"/>
      <c r="I2323" s="25"/>
      <c r="M2323" s="42"/>
      <c r="N2323" s="9"/>
      <c r="O2323" s="9"/>
      <c r="P2323" s="9"/>
      <c r="Q2323" s="8"/>
      <c r="R2323" s="8"/>
      <c r="S2323" s="42"/>
      <c r="T2323" s="42"/>
      <c r="U2323" s="42"/>
      <c r="V2323" s="42"/>
      <c r="W2323" s="42"/>
      <c r="X2323" s="42"/>
      <c r="Y2323" s="25"/>
    </row>
    <row r="2324" spans="5:25">
      <c r="F2324" s="4"/>
      <c r="H2324" s="25"/>
      <c r="I2324" s="25"/>
      <c r="M2324" s="42"/>
      <c r="N2324" s="9"/>
      <c r="O2324" s="9"/>
      <c r="P2324" s="9"/>
      <c r="Q2324" s="8"/>
      <c r="R2324" s="8"/>
      <c r="S2324" s="42"/>
      <c r="T2324" s="42"/>
      <c r="U2324" s="42"/>
      <c r="V2324" s="42"/>
      <c r="W2324" s="42"/>
      <c r="X2324" s="42"/>
      <c r="Y2324" s="25"/>
    </row>
    <row r="2325" spans="5:25">
      <c r="F2325" s="4"/>
      <c r="H2325" s="25"/>
      <c r="I2325" s="25"/>
      <c r="M2325" s="42"/>
      <c r="N2325" s="9"/>
      <c r="O2325" s="9"/>
      <c r="P2325" s="9"/>
      <c r="Q2325" s="8"/>
      <c r="R2325" s="8"/>
      <c r="S2325" s="42"/>
      <c r="T2325" s="42"/>
      <c r="U2325" s="42"/>
      <c r="V2325" s="42"/>
      <c r="W2325" s="42"/>
      <c r="X2325" s="42"/>
      <c r="Y2325" s="25"/>
    </row>
    <row r="2326" spans="5:25">
      <c r="F2326" s="4"/>
      <c r="H2326" s="25"/>
      <c r="I2326" s="25"/>
      <c r="M2326" s="42"/>
      <c r="N2326" s="9"/>
      <c r="O2326" s="9"/>
      <c r="P2326" s="9"/>
      <c r="Q2326" s="8"/>
      <c r="R2326" s="8"/>
      <c r="S2326" s="42"/>
      <c r="T2326" s="42"/>
      <c r="U2326" s="42"/>
      <c r="V2326" s="42"/>
      <c r="W2326" s="42"/>
      <c r="X2326" s="42"/>
      <c r="Y2326" s="25"/>
    </row>
    <row r="2327" spans="5:25">
      <c r="F2327" s="4"/>
      <c r="H2327" s="25"/>
      <c r="I2327" s="25"/>
      <c r="M2327" s="42"/>
      <c r="N2327" s="9"/>
      <c r="O2327" s="9"/>
      <c r="P2327" s="9"/>
      <c r="Q2327" s="8"/>
      <c r="R2327" s="8"/>
      <c r="S2327" s="42"/>
      <c r="T2327" s="42"/>
      <c r="U2327" s="42"/>
      <c r="V2327" s="42"/>
      <c r="W2327" s="42"/>
      <c r="X2327" s="42"/>
      <c r="Y2327" s="25"/>
    </row>
    <row r="2328" spans="5:25">
      <c r="F2328" s="4"/>
      <c r="H2328" s="25"/>
      <c r="I2328" s="25"/>
      <c r="M2328" s="42"/>
      <c r="N2328" s="9"/>
      <c r="O2328" s="9"/>
      <c r="P2328" s="9"/>
      <c r="Q2328" s="8"/>
      <c r="R2328" s="8"/>
      <c r="S2328" s="42"/>
      <c r="T2328" s="42"/>
      <c r="U2328" s="42"/>
      <c r="V2328" s="42"/>
      <c r="W2328" s="42"/>
      <c r="X2328" s="42"/>
      <c r="Y2328" s="25"/>
    </row>
    <row r="2329" spans="5:25">
      <c r="F2329" s="4"/>
      <c r="H2329" s="25"/>
      <c r="I2329" s="25"/>
      <c r="M2329" s="42"/>
      <c r="N2329" s="9"/>
      <c r="O2329" s="9"/>
      <c r="P2329" s="9"/>
      <c r="Q2329" s="8"/>
      <c r="R2329" s="8"/>
      <c r="S2329" s="42"/>
      <c r="T2329" s="42"/>
      <c r="U2329" s="42"/>
      <c r="V2329" s="42"/>
      <c r="W2329" s="42"/>
      <c r="X2329" s="42"/>
      <c r="Y2329" s="25"/>
    </row>
    <row r="2330" spans="5:25">
      <c r="F2330" s="4"/>
      <c r="H2330" s="25"/>
      <c r="I2330" s="25"/>
      <c r="M2330" s="42"/>
      <c r="N2330" s="9"/>
      <c r="O2330" s="9"/>
      <c r="P2330" s="9"/>
      <c r="Q2330" s="8"/>
      <c r="R2330" s="8"/>
      <c r="S2330" s="42"/>
      <c r="T2330" s="42"/>
      <c r="U2330" s="42"/>
      <c r="V2330" s="42"/>
      <c r="W2330" s="42"/>
      <c r="X2330" s="42"/>
      <c r="Y2330" s="25"/>
    </row>
    <row r="2331" spans="5:25">
      <c r="E2331" s="38"/>
      <c r="F2331" s="4"/>
      <c r="H2331" s="25"/>
      <c r="I2331" s="25"/>
      <c r="M2331" s="42"/>
      <c r="N2331" s="9"/>
      <c r="O2331" s="9"/>
      <c r="P2331" s="9"/>
      <c r="Q2331" s="8"/>
      <c r="R2331" s="8"/>
      <c r="S2331" s="42"/>
      <c r="T2331" s="42"/>
      <c r="U2331" s="42"/>
      <c r="V2331" s="42"/>
      <c r="W2331" s="42"/>
      <c r="X2331" s="42"/>
      <c r="Y2331" s="25"/>
    </row>
    <row r="2332" spans="5:25">
      <c r="F2332" s="4"/>
      <c r="H2332" s="25"/>
      <c r="I2332" s="25"/>
      <c r="M2332" s="42"/>
      <c r="N2332" s="9"/>
      <c r="O2332" s="9"/>
      <c r="P2332" s="9"/>
      <c r="Q2332" s="8"/>
      <c r="R2332" s="8"/>
      <c r="S2332" s="42"/>
      <c r="T2332" s="42"/>
      <c r="U2332" s="42"/>
      <c r="V2332" s="42"/>
      <c r="W2332" s="42"/>
      <c r="X2332" s="42"/>
      <c r="Y2332" s="25"/>
    </row>
    <row r="2333" spans="5:25">
      <c r="F2333" s="4"/>
      <c r="H2333" s="25"/>
      <c r="I2333" s="25"/>
      <c r="M2333" s="42"/>
      <c r="N2333" s="9"/>
      <c r="O2333" s="9"/>
      <c r="P2333" s="9"/>
      <c r="Q2333" s="8"/>
      <c r="R2333" s="8"/>
      <c r="S2333" s="42"/>
      <c r="T2333" s="42"/>
      <c r="U2333" s="42"/>
      <c r="V2333" s="42"/>
      <c r="W2333" s="42"/>
      <c r="X2333" s="42"/>
      <c r="Y2333" s="25"/>
    </row>
    <row r="2334" spans="5:25">
      <c r="F2334" s="4"/>
      <c r="H2334" s="25"/>
      <c r="I2334" s="25"/>
      <c r="M2334" s="42"/>
      <c r="N2334" s="9"/>
      <c r="O2334" s="9"/>
      <c r="P2334" s="9"/>
      <c r="Q2334" s="8"/>
      <c r="R2334" s="8"/>
      <c r="S2334" s="42"/>
      <c r="T2334" s="42"/>
      <c r="U2334" s="42"/>
      <c r="V2334" s="42"/>
      <c r="W2334" s="42"/>
      <c r="X2334" s="42"/>
      <c r="Y2334" s="25"/>
    </row>
    <row r="2335" spans="5:25">
      <c r="E2335" s="38"/>
      <c r="F2335" s="4"/>
      <c r="H2335" s="25"/>
      <c r="I2335" s="25"/>
      <c r="M2335" s="42"/>
      <c r="N2335" s="9"/>
      <c r="O2335" s="9"/>
      <c r="P2335" s="9"/>
      <c r="Q2335" s="8"/>
      <c r="R2335" s="8"/>
      <c r="S2335" s="42"/>
      <c r="T2335" s="42"/>
      <c r="U2335" s="42"/>
      <c r="V2335" s="42"/>
      <c r="W2335" s="42"/>
      <c r="X2335" s="42"/>
      <c r="Y2335" s="25"/>
    </row>
    <row r="2336" spans="5:25">
      <c r="F2336" s="4"/>
      <c r="H2336" s="25"/>
      <c r="I2336" s="25"/>
      <c r="M2336" s="42"/>
      <c r="N2336" s="9"/>
      <c r="O2336" s="9"/>
      <c r="P2336" s="9"/>
      <c r="Q2336" s="8"/>
      <c r="R2336" s="8"/>
      <c r="S2336" s="42"/>
      <c r="T2336" s="42"/>
      <c r="U2336" s="42"/>
      <c r="V2336" s="42"/>
      <c r="W2336" s="42"/>
      <c r="X2336" s="42"/>
      <c r="Y2336" s="25"/>
    </row>
    <row r="2337" spans="5:25">
      <c r="F2337" s="4"/>
      <c r="H2337" s="25"/>
      <c r="I2337" s="25"/>
      <c r="M2337" s="42"/>
      <c r="N2337" s="9"/>
      <c r="O2337" s="9"/>
      <c r="P2337" s="9"/>
      <c r="Q2337" s="8"/>
      <c r="R2337" s="8"/>
      <c r="S2337" s="42"/>
      <c r="T2337" s="42"/>
      <c r="U2337" s="42"/>
      <c r="V2337" s="42"/>
      <c r="W2337" s="42"/>
      <c r="X2337" s="42"/>
      <c r="Y2337" s="25"/>
    </row>
    <row r="2338" spans="5:25">
      <c r="F2338" s="4"/>
      <c r="H2338" s="25"/>
      <c r="I2338" s="25"/>
      <c r="M2338" s="42"/>
      <c r="N2338" s="9"/>
      <c r="O2338" s="9"/>
      <c r="P2338" s="9"/>
      <c r="Q2338" s="8"/>
      <c r="R2338" s="8"/>
      <c r="S2338" s="42"/>
      <c r="T2338" s="42"/>
      <c r="U2338" s="42"/>
      <c r="V2338" s="42"/>
      <c r="W2338" s="42"/>
      <c r="X2338" s="42"/>
      <c r="Y2338" s="25"/>
    </row>
    <row r="2339" spans="5:25">
      <c r="F2339" s="4"/>
      <c r="H2339" s="25"/>
      <c r="I2339" s="25"/>
      <c r="M2339" s="42"/>
      <c r="N2339" s="9"/>
      <c r="O2339" s="9"/>
      <c r="P2339" s="9"/>
      <c r="Q2339" s="8"/>
      <c r="R2339" s="8"/>
      <c r="S2339" s="42"/>
      <c r="T2339" s="42"/>
      <c r="U2339" s="42"/>
      <c r="V2339" s="42"/>
      <c r="W2339" s="42"/>
      <c r="X2339" s="42"/>
      <c r="Y2339" s="25"/>
    </row>
    <row r="2340" spans="5:25">
      <c r="F2340" s="4"/>
      <c r="H2340" s="25"/>
      <c r="I2340" s="25"/>
      <c r="M2340" s="42"/>
      <c r="N2340" s="9"/>
      <c r="O2340" s="9"/>
      <c r="P2340" s="9"/>
      <c r="Q2340" s="8"/>
      <c r="R2340" s="8"/>
      <c r="S2340" s="42"/>
      <c r="T2340" s="42"/>
      <c r="U2340" s="42"/>
      <c r="V2340" s="42"/>
      <c r="W2340" s="42"/>
      <c r="X2340" s="42"/>
      <c r="Y2340" s="25"/>
    </row>
    <row r="2341" spans="5:25">
      <c r="E2341" s="38"/>
      <c r="F2341" s="4"/>
      <c r="H2341" s="25"/>
      <c r="I2341" s="25"/>
      <c r="M2341" s="42"/>
      <c r="N2341" s="9"/>
      <c r="O2341" s="9"/>
      <c r="P2341" s="9"/>
      <c r="Q2341" s="8"/>
      <c r="R2341" s="8"/>
      <c r="S2341" s="42"/>
      <c r="T2341" s="42"/>
      <c r="U2341" s="42"/>
      <c r="V2341" s="42"/>
      <c r="W2341" s="42"/>
      <c r="X2341" s="42"/>
      <c r="Y2341" s="25"/>
    </row>
    <row r="2342" spans="5:25">
      <c r="F2342" s="4"/>
      <c r="H2342" s="25"/>
      <c r="I2342" s="25"/>
      <c r="M2342" s="42"/>
      <c r="N2342" s="9"/>
      <c r="O2342" s="9"/>
      <c r="P2342" s="9"/>
      <c r="Q2342" s="8"/>
      <c r="R2342" s="8"/>
      <c r="S2342" s="42"/>
      <c r="T2342" s="42"/>
      <c r="U2342" s="42"/>
      <c r="V2342" s="42"/>
      <c r="W2342" s="42"/>
      <c r="X2342" s="42"/>
      <c r="Y2342" s="25"/>
    </row>
    <row r="2343" spans="5:25">
      <c r="F2343" s="4"/>
      <c r="H2343" s="25"/>
      <c r="I2343" s="25"/>
      <c r="M2343" s="42"/>
      <c r="N2343" s="9"/>
      <c r="O2343" s="9"/>
      <c r="P2343" s="9"/>
      <c r="Q2343" s="8"/>
      <c r="R2343" s="8"/>
      <c r="S2343" s="42"/>
      <c r="T2343" s="42"/>
      <c r="U2343" s="42"/>
      <c r="V2343" s="42"/>
      <c r="W2343" s="42"/>
      <c r="X2343" s="42"/>
      <c r="Y2343" s="25"/>
    </row>
    <row r="2344" spans="5:25">
      <c r="F2344" s="4"/>
      <c r="H2344" s="25"/>
      <c r="I2344" s="25"/>
      <c r="M2344" s="42"/>
      <c r="N2344" s="9"/>
      <c r="O2344" s="9"/>
      <c r="P2344" s="9"/>
      <c r="Q2344" s="8"/>
      <c r="R2344" s="8"/>
      <c r="S2344" s="42"/>
      <c r="T2344" s="42"/>
      <c r="U2344" s="42"/>
      <c r="V2344" s="42"/>
      <c r="W2344" s="42"/>
      <c r="X2344" s="42"/>
      <c r="Y2344" s="25"/>
    </row>
    <row r="2345" spans="5:25">
      <c r="F2345" s="4"/>
      <c r="H2345" s="25"/>
      <c r="I2345" s="25"/>
      <c r="M2345" s="42"/>
      <c r="N2345" s="9"/>
      <c r="O2345" s="9"/>
      <c r="P2345" s="9"/>
      <c r="Q2345" s="8"/>
      <c r="R2345" s="8"/>
      <c r="S2345" s="42"/>
      <c r="T2345" s="42"/>
      <c r="U2345" s="42"/>
      <c r="V2345" s="42"/>
      <c r="W2345" s="42"/>
      <c r="X2345" s="42"/>
      <c r="Y2345" s="25"/>
    </row>
    <row r="2346" spans="5:25">
      <c r="F2346" s="4"/>
      <c r="H2346" s="25"/>
      <c r="I2346" s="25"/>
      <c r="M2346" s="42"/>
      <c r="N2346" s="9"/>
      <c r="O2346" s="9"/>
      <c r="P2346" s="9"/>
      <c r="Q2346" s="8"/>
      <c r="R2346" s="8"/>
      <c r="S2346" s="42"/>
      <c r="T2346" s="42"/>
      <c r="U2346" s="42"/>
      <c r="V2346" s="42"/>
      <c r="W2346" s="42"/>
      <c r="X2346" s="42"/>
      <c r="Y2346" s="25"/>
    </row>
    <row r="2347" spans="5:25">
      <c r="E2347" s="38"/>
      <c r="F2347" s="4"/>
      <c r="H2347" s="25"/>
      <c r="I2347" s="25"/>
      <c r="M2347" s="42"/>
      <c r="N2347" s="9"/>
      <c r="O2347" s="9"/>
      <c r="P2347" s="9"/>
      <c r="Q2347" s="8"/>
      <c r="R2347" s="8"/>
      <c r="S2347" s="42"/>
      <c r="T2347" s="42"/>
      <c r="U2347" s="42"/>
      <c r="V2347" s="42"/>
      <c r="W2347" s="42"/>
      <c r="X2347" s="42"/>
      <c r="Y2347" s="25"/>
    </row>
    <row r="2348" spans="5:25">
      <c r="F2348" s="4"/>
      <c r="H2348" s="25"/>
      <c r="I2348" s="25"/>
      <c r="M2348" s="42"/>
      <c r="N2348" s="9"/>
      <c r="O2348" s="9"/>
      <c r="P2348" s="9"/>
      <c r="Q2348" s="8"/>
      <c r="R2348" s="8"/>
      <c r="S2348" s="42"/>
      <c r="T2348" s="42"/>
      <c r="U2348" s="42"/>
      <c r="V2348" s="42"/>
      <c r="W2348" s="42"/>
      <c r="X2348" s="42"/>
      <c r="Y2348" s="25"/>
    </row>
    <row r="2349" spans="5:25">
      <c r="E2349" s="38"/>
      <c r="F2349" s="4"/>
      <c r="H2349" s="25"/>
      <c r="I2349" s="25"/>
      <c r="M2349" s="42"/>
      <c r="N2349" s="9"/>
      <c r="O2349" s="9"/>
      <c r="P2349" s="9"/>
      <c r="Q2349" s="8"/>
      <c r="R2349" s="8"/>
      <c r="S2349" s="42"/>
      <c r="T2349" s="42"/>
      <c r="U2349" s="42"/>
      <c r="V2349" s="42"/>
      <c r="W2349" s="42"/>
      <c r="X2349" s="42"/>
      <c r="Y2349" s="25"/>
    </row>
    <row r="2350" spans="5:25">
      <c r="F2350" s="4"/>
      <c r="H2350" s="25"/>
      <c r="I2350" s="25"/>
      <c r="M2350" s="42"/>
      <c r="N2350" s="9"/>
      <c r="O2350" s="9"/>
      <c r="P2350" s="9"/>
      <c r="Q2350" s="8"/>
      <c r="R2350" s="8"/>
      <c r="S2350" s="42"/>
      <c r="T2350" s="42"/>
      <c r="U2350" s="42"/>
      <c r="V2350" s="42"/>
      <c r="W2350" s="42"/>
      <c r="X2350" s="42"/>
      <c r="Y2350" s="25"/>
    </row>
    <row r="2351" spans="5:25">
      <c r="F2351" s="4"/>
      <c r="H2351" s="25"/>
      <c r="I2351" s="25"/>
      <c r="M2351" s="42"/>
      <c r="N2351" s="9"/>
      <c r="O2351" s="9"/>
      <c r="P2351" s="9"/>
      <c r="Q2351" s="8"/>
      <c r="R2351" s="8"/>
      <c r="S2351" s="42"/>
      <c r="T2351" s="42"/>
      <c r="U2351" s="42"/>
      <c r="V2351" s="42"/>
      <c r="W2351" s="42"/>
      <c r="X2351" s="42"/>
      <c r="Y2351" s="25"/>
    </row>
    <row r="2352" spans="5:25">
      <c r="F2352" s="4"/>
      <c r="H2352" s="25"/>
      <c r="I2352" s="25"/>
      <c r="M2352" s="42"/>
      <c r="N2352" s="9"/>
      <c r="O2352" s="9"/>
      <c r="P2352" s="9"/>
      <c r="Q2352" s="8"/>
      <c r="R2352" s="8"/>
      <c r="S2352" s="42"/>
      <c r="T2352" s="42"/>
      <c r="U2352" s="42"/>
      <c r="V2352" s="42"/>
      <c r="W2352" s="42"/>
      <c r="X2352" s="42"/>
      <c r="Y2352" s="25"/>
    </row>
    <row r="2353" spans="5:25">
      <c r="F2353" s="4"/>
      <c r="H2353" s="25"/>
      <c r="I2353" s="25"/>
      <c r="M2353" s="42"/>
      <c r="N2353" s="9"/>
      <c r="O2353" s="9"/>
      <c r="P2353" s="9"/>
      <c r="Q2353" s="8"/>
      <c r="R2353" s="8"/>
      <c r="S2353" s="42"/>
      <c r="T2353" s="42"/>
      <c r="U2353" s="42"/>
      <c r="V2353" s="42"/>
      <c r="W2353" s="42"/>
      <c r="X2353" s="42"/>
      <c r="Y2353" s="25"/>
    </row>
    <row r="2354" spans="5:25">
      <c r="E2354" s="38"/>
      <c r="F2354" s="4"/>
      <c r="H2354" s="25"/>
      <c r="I2354" s="25"/>
      <c r="M2354" s="42"/>
      <c r="N2354" s="9"/>
      <c r="O2354" s="9"/>
      <c r="P2354" s="9"/>
      <c r="Q2354" s="8"/>
      <c r="R2354" s="8"/>
      <c r="S2354" s="42"/>
      <c r="T2354" s="42"/>
      <c r="U2354" s="42"/>
      <c r="V2354" s="42"/>
      <c r="W2354" s="42"/>
      <c r="X2354" s="42"/>
      <c r="Y2354" s="25"/>
    </row>
    <row r="2355" spans="5:25">
      <c r="F2355" s="4"/>
      <c r="H2355" s="25"/>
      <c r="I2355" s="25"/>
      <c r="M2355" s="42"/>
      <c r="N2355" s="9"/>
      <c r="O2355" s="9"/>
      <c r="P2355" s="9"/>
      <c r="Q2355" s="8"/>
      <c r="R2355" s="8"/>
      <c r="S2355" s="42"/>
      <c r="T2355" s="42"/>
      <c r="U2355" s="42"/>
      <c r="V2355" s="42"/>
      <c r="W2355" s="42"/>
      <c r="X2355" s="42"/>
      <c r="Y2355" s="25"/>
    </row>
    <row r="2356" spans="5:25">
      <c r="F2356" s="4"/>
      <c r="H2356" s="25"/>
      <c r="I2356" s="25"/>
      <c r="M2356" s="42"/>
      <c r="N2356" s="9"/>
      <c r="O2356" s="9"/>
      <c r="P2356" s="9"/>
      <c r="Q2356" s="8"/>
      <c r="R2356" s="8"/>
      <c r="S2356" s="42"/>
      <c r="T2356" s="42"/>
      <c r="U2356" s="42"/>
      <c r="V2356" s="42"/>
      <c r="W2356" s="42"/>
      <c r="X2356" s="42"/>
      <c r="Y2356" s="25"/>
    </row>
    <row r="2357" spans="5:25">
      <c r="F2357" s="4"/>
      <c r="H2357" s="25"/>
      <c r="I2357" s="25"/>
      <c r="M2357" s="42"/>
      <c r="N2357" s="9"/>
      <c r="O2357" s="9"/>
      <c r="P2357" s="9"/>
      <c r="Q2357" s="8"/>
      <c r="R2357" s="8"/>
      <c r="S2357" s="42"/>
      <c r="T2357" s="42"/>
      <c r="U2357" s="42"/>
      <c r="V2357" s="42"/>
      <c r="W2357" s="42"/>
      <c r="X2357" s="42"/>
      <c r="Y2357" s="25"/>
    </row>
    <row r="2358" spans="5:25">
      <c r="F2358" s="4"/>
      <c r="H2358" s="25"/>
      <c r="I2358" s="25"/>
      <c r="M2358" s="42"/>
      <c r="N2358" s="9"/>
      <c r="O2358" s="9"/>
      <c r="P2358" s="9"/>
      <c r="Q2358" s="8"/>
      <c r="R2358" s="8"/>
      <c r="S2358" s="42"/>
      <c r="T2358" s="42"/>
      <c r="U2358" s="42"/>
      <c r="V2358" s="42"/>
      <c r="W2358" s="42"/>
      <c r="X2358" s="42"/>
      <c r="Y2358" s="25"/>
    </row>
    <row r="2359" spans="5:25">
      <c r="F2359" s="4"/>
      <c r="H2359" s="25"/>
      <c r="I2359" s="25"/>
      <c r="M2359" s="42"/>
      <c r="N2359" s="9"/>
      <c r="O2359" s="9"/>
      <c r="P2359" s="9"/>
      <c r="Q2359" s="8"/>
      <c r="R2359" s="8"/>
      <c r="S2359" s="42"/>
      <c r="T2359" s="42"/>
      <c r="U2359" s="42"/>
      <c r="V2359" s="42"/>
      <c r="W2359" s="42"/>
      <c r="X2359" s="42"/>
      <c r="Y2359" s="25"/>
    </row>
    <row r="2360" spans="5:25">
      <c r="F2360" s="4"/>
      <c r="H2360" s="25"/>
      <c r="I2360" s="25"/>
      <c r="M2360" s="42"/>
      <c r="N2360" s="9"/>
      <c r="O2360" s="9"/>
      <c r="P2360" s="9"/>
      <c r="Q2360" s="8"/>
      <c r="R2360" s="8"/>
      <c r="S2360" s="42"/>
      <c r="T2360" s="42"/>
      <c r="U2360" s="42"/>
      <c r="V2360" s="42"/>
      <c r="W2360" s="42"/>
      <c r="X2360" s="42"/>
      <c r="Y2360" s="25"/>
    </row>
    <row r="2361" spans="5:25">
      <c r="F2361" s="4"/>
      <c r="H2361" s="25"/>
      <c r="I2361" s="25"/>
      <c r="M2361" s="42"/>
      <c r="N2361" s="9"/>
      <c r="O2361" s="9"/>
      <c r="P2361" s="9"/>
      <c r="Q2361" s="8"/>
      <c r="R2361" s="8"/>
      <c r="S2361" s="42"/>
      <c r="T2361" s="42"/>
      <c r="U2361" s="42"/>
      <c r="V2361" s="42"/>
      <c r="W2361" s="42"/>
      <c r="X2361" s="42"/>
      <c r="Y2361" s="25"/>
    </row>
    <row r="2362" spans="5:25">
      <c r="F2362" s="4"/>
      <c r="H2362" s="25"/>
      <c r="I2362" s="25"/>
      <c r="M2362" s="42"/>
      <c r="N2362" s="9"/>
      <c r="O2362" s="9"/>
      <c r="P2362" s="9"/>
      <c r="Q2362" s="8"/>
      <c r="R2362" s="8"/>
      <c r="S2362" s="42"/>
      <c r="T2362" s="42"/>
      <c r="U2362" s="42"/>
      <c r="V2362" s="42"/>
      <c r="W2362" s="42"/>
      <c r="X2362" s="42"/>
      <c r="Y2362" s="25"/>
    </row>
    <row r="2363" spans="5:25">
      <c r="F2363" s="4"/>
      <c r="H2363" s="25"/>
      <c r="I2363" s="25"/>
      <c r="M2363" s="42"/>
      <c r="N2363" s="9"/>
      <c r="O2363" s="9"/>
      <c r="P2363" s="9"/>
      <c r="Q2363" s="8"/>
      <c r="R2363" s="8"/>
      <c r="S2363" s="42"/>
      <c r="T2363" s="42"/>
      <c r="U2363" s="42"/>
      <c r="V2363" s="42"/>
      <c r="W2363" s="42"/>
      <c r="X2363" s="42"/>
      <c r="Y2363" s="25"/>
    </row>
    <row r="2364" spans="5:25">
      <c r="F2364" s="4"/>
      <c r="H2364" s="25"/>
      <c r="I2364" s="25"/>
      <c r="M2364" s="42"/>
      <c r="N2364" s="9"/>
      <c r="O2364" s="9"/>
      <c r="P2364" s="9"/>
      <c r="Q2364" s="8"/>
      <c r="R2364" s="8"/>
      <c r="S2364" s="42"/>
      <c r="T2364" s="42"/>
      <c r="U2364" s="42"/>
      <c r="V2364" s="42"/>
      <c r="W2364" s="42"/>
      <c r="X2364" s="42"/>
      <c r="Y2364" s="25"/>
    </row>
    <row r="2365" spans="5:25">
      <c r="F2365" s="4"/>
      <c r="H2365" s="25"/>
      <c r="I2365" s="25"/>
      <c r="M2365" s="42"/>
      <c r="N2365" s="9"/>
      <c r="O2365" s="9"/>
      <c r="P2365" s="9"/>
      <c r="Q2365" s="8"/>
      <c r="R2365" s="8"/>
      <c r="S2365" s="42"/>
      <c r="T2365" s="42"/>
      <c r="U2365" s="42"/>
      <c r="V2365" s="42"/>
      <c r="W2365" s="42"/>
      <c r="X2365" s="42"/>
      <c r="Y2365" s="25"/>
    </row>
    <row r="2366" spans="5:25">
      <c r="F2366" s="4"/>
      <c r="H2366" s="25"/>
      <c r="I2366" s="25"/>
      <c r="M2366" s="42"/>
      <c r="N2366" s="9"/>
      <c r="O2366" s="9"/>
      <c r="P2366" s="9"/>
      <c r="Q2366" s="8"/>
      <c r="R2366" s="8"/>
      <c r="S2366" s="42"/>
      <c r="T2366" s="42"/>
      <c r="U2366" s="42"/>
      <c r="V2366" s="42"/>
      <c r="W2366" s="42"/>
      <c r="X2366" s="42"/>
      <c r="Y2366" s="25"/>
    </row>
    <row r="2367" spans="5:25">
      <c r="F2367" s="4"/>
      <c r="H2367" s="25"/>
      <c r="I2367" s="25"/>
      <c r="M2367" s="42"/>
      <c r="N2367" s="9"/>
      <c r="O2367" s="9"/>
      <c r="P2367" s="9"/>
      <c r="Q2367" s="8"/>
      <c r="R2367" s="8"/>
      <c r="S2367" s="42"/>
      <c r="T2367" s="42"/>
      <c r="U2367" s="42"/>
      <c r="V2367" s="42"/>
      <c r="W2367" s="42"/>
      <c r="X2367" s="42"/>
      <c r="Y2367" s="25"/>
    </row>
    <row r="2368" spans="5:25">
      <c r="F2368" s="4"/>
      <c r="H2368" s="25"/>
      <c r="I2368" s="25"/>
      <c r="M2368" s="42"/>
      <c r="N2368" s="9"/>
      <c r="O2368" s="9"/>
      <c r="P2368" s="9"/>
      <c r="Q2368" s="8"/>
      <c r="R2368" s="8"/>
      <c r="S2368" s="42"/>
      <c r="T2368" s="42"/>
      <c r="U2368" s="42"/>
      <c r="V2368" s="42"/>
      <c r="W2368" s="42"/>
      <c r="X2368" s="42"/>
      <c r="Y2368" s="25"/>
    </row>
    <row r="2369" spans="5:25">
      <c r="E2369" s="38"/>
      <c r="F2369" s="4"/>
      <c r="H2369" s="25"/>
      <c r="I2369" s="25"/>
      <c r="M2369" s="42"/>
      <c r="N2369" s="9"/>
      <c r="O2369" s="9"/>
      <c r="P2369" s="9"/>
      <c r="Q2369" s="8"/>
      <c r="R2369" s="8"/>
      <c r="S2369" s="42"/>
      <c r="T2369" s="42"/>
      <c r="U2369" s="42"/>
      <c r="V2369" s="42"/>
      <c r="W2369" s="42"/>
      <c r="X2369" s="42"/>
      <c r="Y2369" s="25"/>
    </row>
    <row r="2370" spans="5:25">
      <c r="F2370" s="4"/>
      <c r="H2370" s="25"/>
      <c r="I2370" s="25"/>
      <c r="M2370" s="42"/>
      <c r="N2370" s="9"/>
      <c r="O2370" s="9"/>
      <c r="P2370" s="9"/>
      <c r="Q2370" s="8"/>
      <c r="R2370" s="8"/>
      <c r="S2370" s="42"/>
      <c r="T2370" s="42"/>
      <c r="U2370" s="42"/>
      <c r="V2370" s="42"/>
      <c r="W2370" s="42"/>
      <c r="X2370" s="42"/>
      <c r="Y2370" s="25"/>
    </row>
    <row r="2371" spans="5:25">
      <c r="F2371" s="4"/>
      <c r="H2371" s="25"/>
      <c r="I2371" s="25"/>
      <c r="M2371" s="42"/>
      <c r="N2371" s="9"/>
      <c r="O2371" s="9"/>
      <c r="P2371" s="9"/>
      <c r="Q2371" s="8"/>
      <c r="R2371" s="8"/>
      <c r="S2371" s="42"/>
      <c r="T2371" s="42"/>
      <c r="U2371" s="42"/>
      <c r="V2371" s="42"/>
      <c r="W2371" s="42"/>
      <c r="X2371" s="42"/>
      <c r="Y2371" s="25"/>
    </row>
    <row r="2372" spans="5:25">
      <c r="F2372" s="4"/>
      <c r="H2372" s="25"/>
      <c r="I2372" s="25"/>
      <c r="M2372" s="42"/>
      <c r="N2372" s="9"/>
      <c r="O2372" s="9"/>
      <c r="P2372" s="9"/>
      <c r="Q2372" s="8"/>
      <c r="R2372" s="8"/>
      <c r="S2372" s="42"/>
      <c r="T2372" s="42"/>
      <c r="U2372" s="42"/>
      <c r="V2372" s="42"/>
      <c r="W2372" s="42"/>
      <c r="X2372" s="42"/>
      <c r="Y2372" s="25"/>
    </row>
    <row r="2373" spans="5:25">
      <c r="F2373" s="4"/>
      <c r="H2373" s="25"/>
      <c r="I2373" s="25"/>
      <c r="M2373" s="42"/>
      <c r="N2373" s="9"/>
      <c r="O2373" s="9"/>
      <c r="P2373" s="9"/>
      <c r="Q2373" s="8"/>
      <c r="R2373" s="8"/>
      <c r="S2373" s="42"/>
      <c r="T2373" s="42"/>
      <c r="U2373" s="42"/>
      <c r="V2373" s="42"/>
      <c r="W2373" s="42"/>
      <c r="X2373" s="42"/>
      <c r="Y2373" s="25"/>
    </row>
    <row r="2374" spans="5:25">
      <c r="E2374" s="38"/>
      <c r="F2374" s="4"/>
      <c r="H2374" s="25"/>
      <c r="I2374" s="25"/>
      <c r="M2374" s="42"/>
      <c r="N2374" s="9"/>
      <c r="O2374" s="9"/>
      <c r="P2374" s="9"/>
      <c r="Q2374" s="8"/>
      <c r="R2374" s="8"/>
      <c r="S2374" s="42"/>
      <c r="T2374" s="42"/>
      <c r="U2374" s="42"/>
      <c r="V2374" s="42"/>
      <c r="W2374" s="42"/>
      <c r="X2374" s="42"/>
      <c r="Y2374" s="25"/>
    </row>
    <row r="2375" spans="5:25">
      <c r="E2375" s="38"/>
      <c r="F2375" s="4"/>
      <c r="H2375" s="25"/>
      <c r="I2375" s="25"/>
      <c r="M2375" s="42"/>
      <c r="N2375" s="9"/>
      <c r="O2375" s="9"/>
      <c r="P2375" s="9"/>
      <c r="Q2375" s="8"/>
      <c r="R2375" s="8"/>
      <c r="S2375" s="42"/>
      <c r="T2375" s="42"/>
      <c r="U2375" s="42"/>
      <c r="V2375" s="42"/>
      <c r="W2375" s="42"/>
      <c r="X2375" s="42"/>
      <c r="Y2375" s="25"/>
    </row>
    <row r="2376" spans="5:25">
      <c r="F2376" s="4"/>
      <c r="H2376" s="25"/>
      <c r="I2376" s="25"/>
      <c r="M2376" s="42"/>
      <c r="N2376" s="9"/>
      <c r="O2376" s="9"/>
      <c r="P2376" s="9"/>
      <c r="Q2376" s="8"/>
      <c r="R2376" s="8"/>
      <c r="S2376" s="42"/>
      <c r="T2376" s="42"/>
      <c r="U2376" s="42"/>
      <c r="V2376" s="42"/>
      <c r="W2376" s="42"/>
      <c r="X2376" s="42"/>
      <c r="Y2376" s="25"/>
    </row>
    <row r="2377" spans="5:25">
      <c r="F2377" s="4"/>
      <c r="H2377" s="25"/>
      <c r="I2377" s="25"/>
      <c r="M2377" s="42"/>
      <c r="N2377" s="9"/>
      <c r="O2377" s="9"/>
      <c r="P2377" s="9"/>
      <c r="Q2377" s="8"/>
      <c r="R2377" s="8"/>
      <c r="S2377" s="42"/>
      <c r="T2377" s="42"/>
      <c r="U2377" s="42"/>
      <c r="V2377" s="42"/>
      <c r="W2377" s="42"/>
      <c r="X2377" s="42"/>
      <c r="Y2377" s="25"/>
    </row>
    <row r="2378" spans="5:25">
      <c r="F2378" s="4"/>
      <c r="H2378" s="25"/>
      <c r="I2378" s="25"/>
      <c r="M2378" s="42"/>
      <c r="N2378" s="9"/>
      <c r="O2378" s="9"/>
      <c r="P2378" s="9"/>
      <c r="Q2378" s="8"/>
      <c r="R2378" s="8"/>
      <c r="S2378" s="42"/>
      <c r="T2378" s="42"/>
      <c r="U2378" s="42"/>
      <c r="V2378" s="42"/>
      <c r="W2378" s="42"/>
      <c r="X2378" s="42"/>
      <c r="Y2378" s="25"/>
    </row>
    <row r="2379" spans="5:25">
      <c r="F2379" s="4"/>
      <c r="H2379" s="25"/>
      <c r="I2379" s="25"/>
      <c r="M2379" s="42"/>
      <c r="N2379" s="9"/>
      <c r="O2379" s="9"/>
      <c r="P2379" s="9"/>
      <c r="Q2379" s="8"/>
      <c r="R2379" s="8"/>
      <c r="S2379" s="42"/>
      <c r="T2379" s="42"/>
      <c r="U2379" s="42"/>
      <c r="V2379" s="42"/>
      <c r="W2379" s="42"/>
      <c r="X2379" s="42"/>
      <c r="Y2379" s="25"/>
    </row>
    <row r="2380" spans="5:25">
      <c r="F2380" s="4"/>
      <c r="H2380" s="25"/>
      <c r="I2380" s="25"/>
      <c r="M2380" s="42"/>
      <c r="N2380" s="9"/>
      <c r="O2380" s="9"/>
      <c r="P2380" s="9"/>
      <c r="Q2380" s="8"/>
      <c r="R2380" s="8"/>
      <c r="S2380" s="42"/>
      <c r="T2380" s="42"/>
      <c r="U2380" s="42"/>
      <c r="V2380" s="42"/>
      <c r="W2380" s="42"/>
      <c r="X2380" s="42"/>
      <c r="Y2380" s="25"/>
    </row>
    <row r="2381" spans="5:25">
      <c r="F2381" s="4"/>
      <c r="H2381" s="25"/>
      <c r="I2381" s="25"/>
      <c r="M2381" s="42"/>
      <c r="N2381" s="9"/>
      <c r="O2381" s="9"/>
      <c r="P2381" s="9"/>
      <c r="Q2381" s="8"/>
      <c r="R2381" s="8"/>
      <c r="S2381" s="42"/>
      <c r="T2381" s="42"/>
      <c r="U2381" s="42"/>
      <c r="V2381" s="42"/>
      <c r="W2381" s="42"/>
      <c r="X2381" s="42"/>
      <c r="Y2381" s="25"/>
    </row>
    <row r="2382" spans="5:25">
      <c r="F2382" s="4"/>
      <c r="H2382" s="25"/>
      <c r="I2382" s="25"/>
      <c r="M2382" s="42"/>
      <c r="N2382" s="9"/>
      <c r="O2382" s="9"/>
      <c r="P2382" s="9"/>
      <c r="Q2382" s="8"/>
      <c r="R2382" s="8"/>
      <c r="S2382" s="42"/>
      <c r="T2382" s="42"/>
      <c r="U2382" s="42"/>
      <c r="V2382" s="42"/>
      <c r="W2382" s="42"/>
      <c r="X2382" s="42"/>
      <c r="Y2382" s="25"/>
    </row>
    <row r="2383" spans="5:25">
      <c r="E2383" s="38"/>
      <c r="F2383" s="4"/>
      <c r="H2383" s="25"/>
      <c r="I2383" s="25"/>
      <c r="M2383" s="42"/>
      <c r="N2383" s="9"/>
      <c r="O2383" s="9"/>
      <c r="P2383" s="9"/>
      <c r="Q2383" s="8"/>
      <c r="R2383" s="8"/>
      <c r="S2383" s="42"/>
      <c r="T2383" s="42"/>
      <c r="U2383" s="42"/>
      <c r="V2383" s="42"/>
      <c r="W2383" s="42"/>
      <c r="X2383" s="42"/>
      <c r="Y2383" s="25"/>
    </row>
    <row r="2384" spans="5:25">
      <c r="F2384" s="4"/>
      <c r="H2384" s="25"/>
      <c r="I2384" s="25"/>
      <c r="M2384" s="42"/>
      <c r="N2384" s="9"/>
      <c r="O2384" s="9"/>
      <c r="P2384" s="9"/>
      <c r="Q2384" s="8"/>
      <c r="R2384" s="8"/>
      <c r="S2384" s="42"/>
      <c r="T2384" s="42"/>
      <c r="U2384" s="42"/>
      <c r="V2384" s="42"/>
      <c r="W2384" s="42"/>
      <c r="X2384" s="42"/>
      <c r="Y2384" s="25"/>
    </row>
    <row r="2385" spans="5:25">
      <c r="F2385" s="4"/>
      <c r="H2385" s="25"/>
      <c r="I2385" s="25"/>
      <c r="M2385" s="42"/>
      <c r="N2385" s="9"/>
      <c r="O2385" s="9"/>
      <c r="P2385" s="9"/>
      <c r="Q2385" s="8"/>
      <c r="R2385" s="8"/>
      <c r="S2385" s="42"/>
      <c r="T2385" s="42"/>
      <c r="U2385" s="42"/>
      <c r="V2385" s="42"/>
      <c r="W2385" s="42"/>
      <c r="X2385" s="42"/>
      <c r="Y2385" s="25"/>
    </row>
    <row r="2386" spans="5:25">
      <c r="F2386" s="4"/>
      <c r="H2386" s="25"/>
      <c r="I2386" s="25"/>
      <c r="M2386" s="42"/>
      <c r="N2386" s="9"/>
      <c r="O2386" s="9"/>
      <c r="P2386" s="9"/>
      <c r="Q2386" s="8"/>
      <c r="R2386" s="8"/>
      <c r="S2386" s="42"/>
      <c r="T2386" s="42"/>
      <c r="U2386" s="42"/>
      <c r="V2386" s="42"/>
      <c r="W2386" s="42"/>
      <c r="X2386" s="42"/>
      <c r="Y2386" s="25"/>
    </row>
    <row r="2387" spans="5:25">
      <c r="F2387" s="4"/>
      <c r="H2387" s="25"/>
      <c r="I2387" s="25"/>
      <c r="M2387" s="42"/>
      <c r="N2387" s="9"/>
      <c r="O2387" s="9"/>
      <c r="P2387" s="9"/>
      <c r="Q2387" s="8"/>
      <c r="R2387" s="8"/>
      <c r="S2387" s="42"/>
      <c r="T2387" s="42"/>
      <c r="U2387" s="42"/>
      <c r="V2387" s="42"/>
      <c r="W2387" s="42"/>
      <c r="X2387" s="42"/>
      <c r="Y2387" s="25"/>
    </row>
    <row r="2388" spans="5:25">
      <c r="F2388" s="4"/>
      <c r="H2388" s="25"/>
      <c r="I2388" s="25"/>
      <c r="M2388" s="42"/>
      <c r="N2388" s="9"/>
      <c r="O2388" s="9"/>
      <c r="P2388" s="9"/>
      <c r="Q2388" s="8"/>
      <c r="R2388" s="8"/>
      <c r="S2388" s="42"/>
      <c r="T2388" s="42"/>
      <c r="U2388" s="42"/>
      <c r="V2388" s="42"/>
      <c r="W2388" s="42"/>
      <c r="X2388" s="42"/>
      <c r="Y2388" s="25"/>
    </row>
    <row r="2389" spans="5:25">
      <c r="F2389" s="4"/>
      <c r="H2389" s="25"/>
      <c r="I2389" s="25"/>
      <c r="M2389" s="42"/>
      <c r="N2389" s="9"/>
      <c r="O2389" s="9"/>
      <c r="P2389" s="9"/>
      <c r="Q2389" s="8"/>
      <c r="R2389" s="8"/>
      <c r="S2389" s="42"/>
      <c r="T2389" s="42"/>
      <c r="U2389" s="42"/>
      <c r="V2389" s="42"/>
      <c r="W2389" s="42"/>
      <c r="X2389" s="42"/>
      <c r="Y2389" s="25"/>
    </row>
    <row r="2390" spans="5:25">
      <c r="F2390" s="4"/>
      <c r="H2390" s="25"/>
      <c r="I2390" s="25"/>
      <c r="M2390" s="42"/>
      <c r="N2390" s="9"/>
      <c r="O2390" s="9"/>
      <c r="P2390" s="9"/>
      <c r="Q2390" s="8"/>
      <c r="R2390" s="8"/>
      <c r="S2390" s="42"/>
      <c r="T2390" s="42"/>
      <c r="U2390" s="42"/>
      <c r="V2390" s="42"/>
      <c r="W2390" s="42"/>
      <c r="X2390" s="42"/>
      <c r="Y2390" s="25"/>
    </row>
    <row r="2391" spans="5:25">
      <c r="F2391" s="4"/>
      <c r="H2391" s="25"/>
      <c r="I2391" s="25"/>
      <c r="M2391" s="42"/>
      <c r="N2391" s="9"/>
      <c r="O2391" s="9"/>
      <c r="P2391" s="9"/>
      <c r="Q2391" s="8"/>
      <c r="R2391" s="8"/>
      <c r="S2391" s="42"/>
      <c r="T2391" s="42"/>
      <c r="U2391" s="42"/>
      <c r="V2391" s="42"/>
      <c r="W2391" s="42"/>
      <c r="X2391" s="42"/>
      <c r="Y2391" s="25"/>
    </row>
    <row r="2392" spans="5:25">
      <c r="F2392" s="4"/>
      <c r="H2392" s="25"/>
      <c r="I2392" s="25"/>
      <c r="M2392" s="42"/>
      <c r="N2392" s="9"/>
      <c r="O2392" s="9"/>
      <c r="P2392" s="9"/>
      <c r="Q2392" s="8"/>
      <c r="R2392" s="8"/>
      <c r="S2392" s="42"/>
      <c r="T2392" s="42"/>
      <c r="U2392" s="42"/>
      <c r="V2392" s="42"/>
      <c r="W2392" s="42"/>
      <c r="X2392" s="42"/>
      <c r="Y2392" s="25"/>
    </row>
    <row r="2393" spans="5:25">
      <c r="F2393" s="4"/>
      <c r="H2393" s="25"/>
      <c r="I2393" s="25"/>
      <c r="M2393" s="42"/>
      <c r="N2393" s="9"/>
      <c r="O2393" s="9"/>
      <c r="P2393" s="9"/>
      <c r="Q2393" s="8"/>
      <c r="R2393" s="8"/>
      <c r="S2393" s="42"/>
      <c r="T2393" s="42"/>
      <c r="U2393" s="42"/>
      <c r="V2393" s="42"/>
      <c r="W2393" s="42"/>
      <c r="X2393" s="42"/>
      <c r="Y2393" s="25"/>
    </row>
    <row r="2394" spans="5:25">
      <c r="F2394" s="4"/>
      <c r="H2394" s="25"/>
      <c r="I2394" s="25"/>
      <c r="M2394" s="42"/>
      <c r="N2394" s="9"/>
      <c r="O2394" s="9"/>
      <c r="P2394" s="9"/>
      <c r="Q2394" s="8"/>
      <c r="R2394" s="8"/>
      <c r="S2394" s="42"/>
      <c r="T2394" s="42"/>
      <c r="U2394" s="42"/>
      <c r="V2394" s="42"/>
      <c r="W2394" s="42"/>
      <c r="X2394" s="42"/>
      <c r="Y2394" s="25"/>
    </row>
    <row r="2395" spans="5:25">
      <c r="F2395" s="4"/>
      <c r="H2395" s="25"/>
      <c r="I2395" s="25"/>
      <c r="M2395" s="42"/>
      <c r="N2395" s="9"/>
      <c r="O2395" s="9"/>
      <c r="P2395" s="9"/>
      <c r="Q2395" s="8"/>
      <c r="R2395" s="8"/>
      <c r="S2395" s="42"/>
      <c r="T2395" s="42"/>
      <c r="U2395" s="42"/>
      <c r="V2395" s="42"/>
      <c r="W2395" s="42"/>
      <c r="X2395" s="42"/>
      <c r="Y2395" s="25"/>
    </row>
    <row r="2396" spans="5:25">
      <c r="F2396" s="4"/>
      <c r="H2396" s="25"/>
      <c r="I2396" s="25"/>
      <c r="M2396" s="42"/>
      <c r="N2396" s="9"/>
      <c r="O2396" s="9"/>
      <c r="P2396" s="9"/>
      <c r="Q2396" s="8"/>
      <c r="R2396" s="8"/>
      <c r="S2396" s="42"/>
      <c r="T2396" s="42"/>
      <c r="U2396" s="42"/>
      <c r="V2396" s="42"/>
      <c r="W2396" s="42"/>
      <c r="X2396" s="42"/>
      <c r="Y2396" s="25"/>
    </row>
    <row r="2397" spans="5:25">
      <c r="E2397" s="38"/>
      <c r="F2397" s="4"/>
      <c r="H2397" s="25"/>
      <c r="I2397" s="25"/>
      <c r="M2397" s="42"/>
      <c r="N2397" s="9"/>
      <c r="O2397" s="9"/>
      <c r="P2397" s="9"/>
      <c r="Q2397" s="8"/>
      <c r="R2397" s="8"/>
      <c r="S2397" s="42"/>
      <c r="T2397" s="42"/>
      <c r="U2397" s="42"/>
      <c r="V2397" s="42"/>
      <c r="W2397" s="42"/>
      <c r="X2397" s="42"/>
      <c r="Y2397" s="25"/>
    </row>
    <row r="2398" spans="5:25">
      <c r="F2398" s="4"/>
      <c r="H2398" s="25"/>
      <c r="I2398" s="25"/>
      <c r="M2398" s="42"/>
      <c r="N2398" s="9"/>
      <c r="O2398" s="9"/>
      <c r="P2398" s="9"/>
      <c r="Q2398" s="8"/>
      <c r="R2398" s="8"/>
      <c r="S2398" s="42"/>
      <c r="T2398" s="42"/>
      <c r="U2398" s="42"/>
      <c r="V2398" s="42"/>
      <c r="W2398" s="42"/>
      <c r="X2398" s="42"/>
      <c r="Y2398" s="25"/>
    </row>
    <row r="2399" spans="5:25">
      <c r="F2399" s="4"/>
      <c r="H2399" s="25"/>
      <c r="I2399" s="25"/>
      <c r="M2399" s="42"/>
      <c r="N2399" s="9"/>
      <c r="O2399" s="9"/>
      <c r="P2399" s="9"/>
      <c r="Q2399" s="8"/>
      <c r="R2399" s="8"/>
      <c r="S2399" s="42"/>
      <c r="T2399" s="42"/>
      <c r="U2399" s="42"/>
      <c r="V2399" s="42"/>
      <c r="W2399" s="42"/>
      <c r="X2399" s="42"/>
      <c r="Y2399" s="25"/>
    </row>
    <row r="2400" spans="5:25">
      <c r="F2400" s="4"/>
      <c r="H2400" s="25"/>
      <c r="I2400" s="25"/>
      <c r="M2400" s="42"/>
      <c r="N2400" s="9"/>
      <c r="O2400" s="9"/>
      <c r="P2400" s="9"/>
      <c r="Q2400" s="8"/>
      <c r="R2400" s="8"/>
      <c r="S2400" s="42"/>
      <c r="T2400" s="42"/>
      <c r="U2400" s="42"/>
      <c r="V2400" s="42"/>
      <c r="W2400" s="42"/>
      <c r="X2400" s="42"/>
      <c r="Y2400" s="25"/>
    </row>
    <row r="2401" spans="5:25">
      <c r="F2401" s="4"/>
      <c r="H2401" s="25"/>
      <c r="I2401" s="25"/>
      <c r="M2401" s="42"/>
      <c r="N2401" s="9"/>
      <c r="O2401" s="9"/>
      <c r="P2401" s="9"/>
      <c r="Q2401" s="8"/>
      <c r="R2401" s="8"/>
      <c r="S2401" s="42"/>
      <c r="T2401" s="42"/>
      <c r="U2401" s="42"/>
      <c r="V2401" s="42"/>
      <c r="W2401" s="42"/>
      <c r="X2401" s="42"/>
      <c r="Y2401" s="25"/>
    </row>
    <row r="2402" spans="5:25">
      <c r="F2402" s="4"/>
      <c r="H2402" s="25"/>
      <c r="I2402" s="25"/>
      <c r="M2402" s="42"/>
      <c r="N2402" s="9"/>
      <c r="O2402" s="9"/>
      <c r="P2402" s="9"/>
      <c r="Q2402" s="8"/>
      <c r="R2402" s="8"/>
      <c r="S2402" s="42"/>
      <c r="T2402" s="42"/>
      <c r="U2402" s="42"/>
      <c r="V2402" s="42"/>
      <c r="W2402" s="42"/>
      <c r="X2402" s="42"/>
      <c r="Y2402" s="25"/>
    </row>
    <row r="2403" spans="5:25">
      <c r="F2403" s="4"/>
      <c r="H2403" s="25"/>
      <c r="I2403" s="25"/>
      <c r="M2403" s="42"/>
      <c r="N2403" s="9"/>
      <c r="O2403" s="9"/>
      <c r="P2403" s="9"/>
      <c r="Q2403" s="8"/>
      <c r="R2403" s="8"/>
      <c r="S2403" s="42"/>
      <c r="T2403" s="42"/>
      <c r="U2403" s="42"/>
      <c r="V2403" s="42"/>
      <c r="W2403" s="42"/>
      <c r="X2403" s="42"/>
      <c r="Y2403" s="25"/>
    </row>
    <row r="2404" spans="5:25">
      <c r="F2404" s="4"/>
      <c r="H2404" s="25"/>
      <c r="I2404" s="25"/>
      <c r="M2404" s="42"/>
      <c r="N2404" s="9"/>
      <c r="O2404" s="9"/>
      <c r="P2404" s="9"/>
      <c r="Q2404" s="8"/>
      <c r="R2404" s="8"/>
      <c r="S2404" s="42"/>
      <c r="T2404" s="42"/>
      <c r="U2404" s="42"/>
      <c r="V2404" s="42"/>
      <c r="W2404" s="42"/>
      <c r="X2404" s="42"/>
      <c r="Y2404" s="25"/>
    </row>
    <row r="2405" spans="5:25">
      <c r="E2405" s="38"/>
      <c r="F2405" s="4"/>
      <c r="H2405" s="25"/>
      <c r="I2405" s="25"/>
      <c r="M2405" s="42"/>
      <c r="N2405" s="9"/>
      <c r="O2405" s="9"/>
      <c r="P2405" s="9"/>
      <c r="Q2405" s="8"/>
      <c r="R2405" s="8"/>
      <c r="S2405" s="42"/>
      <c r="T2405" s="42"/>
      <c r="U2405" s="42"/>
      <c r="V2405" s="42"/>
      <c r="W2405" s="42"/>
      <c r="X2405" s="42"/>
      <c r="Y2405" s="25"/>
    </row>
    <row r="2406" spans="5:25">
      <c r="F2406" s="4"/>
      <c r="H2406" s="25"/>
      <c r="I2406" s="25"/>
      <c r="M2406" s="42"/>
      <c r="N2406" s="9"/>
      <c r="O2406" s="9"/>
      <c r="P2406" s="9"/>
      <c r="Q2406" s="8"/>
      <c r="R2406" s="8"/>
      <c r="S2406" s="42"/>
      <c r="T2406" s="42"/>
      <c r="U2406" s="42"/>
      <c r="V2406" s="42"/>
      <c r="W2406" s="42"/>
      <c r="X2406" s="42"/>
      <c r="Y2406" s="25"/>
    </row>
    <row r="2407" spans="5:25">
      <c r="F2407" s="4"/>
      <c r="H2407" s="25"/>
      <c r="I2407" s="25"/>
      <c r="M2407" s="42"/>
      <c r="N2407" s="9"/>
      <c r="O2407" s="9"/>
      <c r="P2407" s="9"/>
      <c r="Q2407" s="8"/>
      <c r="R2407" s="8"/>
      <c r="S2407" s="42"/>
      <c r="T2407" s="42"/>
      <c r="U2407" s="42"/>
      <c r="V2407" s="42"/>
      <c r="W2407" s="42"/>
      <c r="X2407" s="42"/>
      <c r="Y2407" s="25"/>
    </row>
    <row r="2408" spans="5:25">
      <c r="F2408" s="4"/>
      <c r="H2408" s="25"/>
      <c r="I2408" s="25"/>
      <c r="M2408" s="42"/>
      <c r="N2408" s="9"/>
      <c r="O2408" s="9"/>
      <c r="P2408" s="9"/>
      <c r="Q2408" s="8"/>
      <c r="R2408" s="8"/>
      <c r="S2408" s="42"/>
      <c r="T2408" s="42"/>
      <c r="U2408" s="42"/>
      <c r="V2408" s="42"/>
      <c r="W2408" s="42"/>
      <c r="X2408" s="42"/>
      <c r="Y2408" s="25"/>
    </row>
    <row r="2409" spans="5:25">
      <c r="F2409" s="4"/>
      <c r="H2409" s="25"/>
      <c r="I2409" s="25"/>
      <c r="M2409" s="42"/>
      <c r="N2409" s="9"/>
      <c r="O2409" s="9"/>
      <c r="P2409" s="9"/>
      <c r="Q2409" s="8"/>
      <c r="R2409" s="8"/>
      <c r="S2409" s="42"/>
      <c r="T2409" s="42"/>
      <c r="U2409" s="42"/>
      <c r="V2409" s="42"/>
      <c r="W2409" s="42"/>
      <c r="X2409" s="42"/>
      <c r="Y2409" s="25"/>
    </row>
    <row r="2410" spans="5:25">
      <c r="F2410" s="4"/>
      <c r="H2410" s="25"/>
      <c r="I2410" s="25"/>
      <c r="M2410" s="42"/>
      <c r="N2410" s="9"/>
      <c r="O2410" s="9"/>
      <c r="P2410" s="9"/>
      <c r="Q2410" s="8"/>
      <c r="R2410" s="8"/>
      <c r="S2410" s="42"/>
      <c r="T2410" s="42"/>
      <c r="U2410" s="42"/>
      <c r="V2410" s="42"/>
      <c r="W2410" s="42"/>
      <c r="X2410" s="42"/>
      <c r="Y2410" s="25"/>
    </row>
    <row r="2411" spans="5:25">
      <c r="E2411" s="38"/>
      <c r="F2411" s="4"/>
      <c r="H2411" s="25"/>
      <c r="I2411" s="25"/>
      <c r="M2411" s="42"/>
      <c r="N2411" s="9"/>
      <c r="O2411" s="9"/>
      <c r="P2411" s="9"/>
      <c r="Q2411" s="8"/>
      <c r="R2411" s="8"/>
      <c r="S2411" s="42"/>
      <c r="T2411" s="42"/>
      <c r="U2411" s="42"/>
      <c r="V2411" s="42"/>
      <c r="W2411" s="42"/>
      <c r="X2411" s="42"/>
      <c r="Y2411" s="25"/>
    </row>
    <row r="2412" spans="5:25">
      <c r="F2412" s="4"/>
      <c r="H2412" s="25"/>
      <c r="I2412" s="25"/>
      <c r="M2412" s="42"/>
      <c r="N2412" s="9"/>
      <c r="O2412" s="9"/>
      <c r="P2412" s="9"/>
      <c r="Q2412" s="8"/>
      <c r="R2412" s="8"/>
      <c r="S2412" s="42"/>
      <c r="T2412" s="42"/>
      <c r="U2412" s="42"/>
      <c r="V2412" s="42"/>
      <c r="W2412" s="42"/>
      <c r="X2412" s="42"/>
      <c r="Y2412" s="25"/>
    </row>
    <row r="2413" spans="5:25">
      <c r="F2413" s="4"/>
      <c r="H2413" s="25"/>
      <c r="I2413" s="25"/>
      <c r="M2413" s="42"/>
      <c r="N2413" s="9"/>
      <c r="O2413" s="9"/>
      <c r="P2413" s="9"/>
      <c r="Q2413" s="8"/>
      <c r="R2413" s="8"/>
      <c r="S2413" s="42"/>
      <c r="T2413" s="42"/>
      <c r="U2413" s="42"/>
      <c r="V2413" s="42"/>
      <c r="W2413" s="42"/>
      <c r="X2413" s="42"/>
      <c r="Y2413" s="25"/>
    </row>
    <row r="2414" spans="5:25">
      <c r="F2414" s="4"/>
      <c r="H2414" s="25"/>
      <c r="I2414" s="25"/>
      <c r="M2414" s="42"/>
      <c r="N2414" s="9"/>
      <c r="O2414" s="9"/>
      <c r="P2414" s="9"/>
      <c r="Q2414" s="8"/>
      <c r="R2414" s="8"/>
      <c r="S2414" s="42"/>
      <c r="T2414" s="42"/>
      <c r="U2414" s="42"/>
      <c r="V2414" s="42"/>
      <c r="W2414" s="42"/>
      <c r="X2414" s="42"/>
      <c r="Y2414" s="25"/>
    </row>
    <row r="2415" spans="5:25">
      <c r="E2415" s="38"/>
      <c r="F2415" s="4"/>
      <c r="H2415" s="25"/>
      <c r="I2415" s="25"/>
      <c r="M2415" s="42"/>
      <c r="N2415" s="9"/>
      <c r="O2415" s="9"/>
      <c r="P2415" s="9"/>
      <c r="Q2415" s="8"/>
      <c r="R2415" s="8"/>
      <c r="S2415" s="42"/>
      <c r="T2415" s="42"/>
      <c r="U2415" s="42"/>
      <c r="V2415" s="42"/>
      <c r="W2415" s="42"/>
      <c r="X2415" s="42"/>
      <c r="Y2415" s="25"/>
    </row>
    <row r="2416" spans="5:25">
      <c r="F2416" s="4"/>
      <c r="H2416" s="25"/>
      <c r="I2416" s="25"/>
      <c r="M2416" s="42"/>
      <c r="N2416" s="9"/>
      <c r="O2416" s="9"/>
      <c r="P2416" s="9"/>
      <c r="Q2416" s="8"/>
      <c r="R2416" s="8"/>
      <c r="S2416" s="42"/>
      <c r="T2416" s="42"/>
      <c r="U2416" s="42"/>
      <c r="V2416" s="42"/>
      <c r="W2416" s="42"/>
      <c r="X2416" s="42"/>
      <c r="Y2416" s="25"/>
    </row>
    <row r="2417" spans="5:25">
      <c r="E2417" s="38"/>
      <c r="F2417" s="4"/>
      <c r="H2417" s="25"/>
      <c r="I2417" s="25"/>
      <c r="M2417" s="42"/>
      <c r="N2417" s="9"/>
      <c r="O2417" s="9"/>
      <c r="P2417" s="9"/>
      <c r="Q2417" s="8"/>
      <c r="R2417" s="8"/>
      <c r="S2417" s="42"/>
      <c r="T2417" s="42"/>
      <c r="U2417" s="42"/>
      <c r="V2417" s="42"/>
      <c r="W2417" s="42"/>
      <c r="X2417" s="42"/>
      <c r="Y2417" s="25"/>
    </row>
    <row r="2418" spans="5:25">
      <c r="F2418" s="4"/>
      <c r="H2418" s="25"/>
      <c r="I2418" s="25"/>
      <c r="M2418" s="42"/>
      <c r="N2418" s="9"/>
      <c r="O2418" s="9"/>
      <c r="P2418" s="9"/>
      <c r="Q2418" s="8"/>
      <c r="R2418" s="8"/>
      <c r="S2418" s="42"/>
      <c r="T2418" s="42"/>
      <c r="U2418" s="42"/>
      <c r="V2418" s="42"/>
      <c r="W2418" s="42"/>
      <c r="X2418" s="42"/>
      <c r="Y2418" s="25"/>
    </row>
    <row r="2419" spans="5:25">
      <c r="F2419" s="4"/>
      <c r="H2419" s="25"/>
      <c r="I2419" s="25"/>
      <c r="M2419" s="42"/>
      <c r="N2419" s="9"/>
      <c r="O2419" s="9"/>
      <c r="P2419" s="9"/>
      <c r="Q2419" s="8"/>
      <c r="R2419" s="8"/>
      <c r="S2419" s="42"/>
      <c r="T2419" s="42"/>
      <c r="U2419" s="42"/>
      <c r="V2419" s="42"/>
      <c r="W2419" s="42"/>
      <c r="X2419" s="42"/>
      <c r="Y2419" s="25"/>
    </row>
    <row r="2420" spans="5:25">
      <c r="F2420" s="4"/>
      <c r="H2420" s="25"/>
      <c r="I2420" s="25"/>
      <c r="M2420" s="42"/>
      <c r="N2420" s="9"/>
      <c r="O2420" s="9"/>
      <c r="P2420" s="9"/>
      <c r="Q2420" s="8"/>
      <c r="R2420" s="8"/>
      <c r="S2420" s="42"/>
      <c r="T2420" s="42"/>
      <c r="U2420" s="42"/>
      <c r="V2420" s="42"/>
      <c r="W2420" s="42"/>
      <c r="X2420" s="42"/>
      <c r="Y2420" s="25"/>
    </row>
    <row r="2421" spans="5:25">
      <c r="F2421" s="4"/>
      <c r="H2421" s="25"/>
      <c r="I2421" s="25"/>
      <c r="M2421" s="42"/>
      <c r="N2421" s="9"/>
      <c r="O2421" s="9"/>
      <c r="P2421" s="9"/>
      <c r="Q2421" s="8"/>
      <c r="R2421" s="8"/>
      <c r="S2421" s="42"/>
      <c r="T2421" s="42"/>
      <c r="U2421" s="42"/>
      <c r="V2421" s="42"/>
      <c r="W2421" s="42"/>
      <c r="X2421" s="42"/>
      <c r="Y2421" s="25"/>
    </row>
    <row r="2422" spans="5:25">
      <c r="E2422" s="38"/>
      <c r="F2422" s="4"/>
      <c r="H2422" s="25"/>
      <c r="I2422" s="25"/>
      <c r="M2422" s="42"/>
      <c r="N2422" s="9"/>
      <c r="O2422" s="9"/>
      <c r="P2422" s="9"/>
      <c r="Q2422" s="8"/>
      <c r="R2422" s="8"/>
      <c r="S2422" s="42"/>
      <c r="T2422" s="42"/>
      <c r="U2422" s="42"/>
      <c r="V2422" s="42"/>
      <c r="W2422" s="42"/>
      <c r="X2422" s="42"/>
      <c r="Y2422" s="25"/>
    </row>
    <row r="2423" spans="5:25">
      <c r="F2423" s="4"/>
      <c r="H2423" s="25"/>
      <c r="I2423" s="25"/>
      <c r="M2423" s="42"/>
      <c r="N2423" s="9"/>
      <c r="O2423" s="9"/>
      <c r="P2423" s="9"/>
      <c r="Q2423" s="8"/>
      <c r="R2423" s="8"/>
      <c r="S2423" s="42"/>
      <c r="T2423" s="42"/>
      <c r="U2423" s="42"/>
      <c r="V2423" s="42"/>
      <c r="W2423" s="42"/>
      <c r="X2423" s="42"/>
      <c r="Y2423" s="25"/>
    </row>
    <row r="2424" spans="5:25">
      <c r="F2424" s="4"/>
      <c r="H2424" s="25"/>
      <c r="I2424" s="25"/>
      <c r="M2424" s="42"/>
      <c r="N2424" s="9"/>
      <c r="O2424" s="9"/>
      <c r="P2424" s="9"/>
      <c r="Q2424" s="8"/>
      <c r="R2424" s="8"/>
      <c r="S2424" s="42"/>
      <c r="T2424" s="42"/>
      <c r="U2424" s="42"/>
      <c r="V2424" s="42"/>
      <c r="W2424" s="42"/>
      <c r="X2424" s="42"/>
      <c r="Y2424" s="25"/>
    </row>
    <row r="2425" spans="5:25">
      <c r="F2425" s="4"/>
      <c r="H2425" s="25"/>
      <c r="I2425" s="25"/>
      <c r="M2425" s="42"/>
      <c r="N2425" s="9"/>
      <c r="O2425" s="9"/>
      <c r="P2425" s="9"/>
      <c r="Q2425" s="8"/>
      <c r="R2425" s="8"/>
      <c r="S2425" s="42"/>
      <c r="T2425" s="42"/>
      <c r="U2425" s="42"/>
      <c r="V2425" s="42"/>
      <c r="W2425" s="42"/>
      <c r="X2425" s="42"/>
      <c r="Y2425" s="25"/>
    </row>
    <row r="2426" spans="5:25">
      <c r="F2426" s="4"/>
      <c r="H2426" s="25"/>
      <c r="I2426" s="25"/>
      <c r="M2426" s="42"/>
      <c r="N2426" s="9"/>
      <c r="O2426" s="9"/>
      <c r="P2426" s="9"/>
      <c r="Q2426" s="8"/>
      <c r="R2426" s="8"/>
      <c r="S2426" s="42"/>
      <c r="T2426" s="42"/>
      <c r="U2426" s="42"/>
      <c r="V2426" s="42"/>
      <c r="W2426" s="42"/>
      <c r="X2426" s="42"/>
      <c r="Y2426" s="25"/>
    </row>
    <row r="2427" spans="5:25">
      <c r="F2427" s="4"/>
      <c r="H2427" s="25"/>
      <c r="I2427" s="25"/>
      <c r="M2427" s="42"/>
      <c r="N2427" s="9"/>
      <c r="O2427" s="9"/>
      <c r="P2427" s="9"/>
      <c r="Q2427" s="8"/>
      <c r="R2427" s="8"/>
      <c r="S2427" s="42"/>
      <c r="T2427" s="42"/>
      <c r="U2427" s="42"/>
      <c r="V2427" s="42"/>
      <c r="W2427" s="42"/>
      <c r="X2427" s="42"/>
      <c r="Y2427" s="25"/>
    </row>
    <row r="2428" spans="5:25">
      <c r="F2428" s="4"/>
      <c r="H2428" s="25"/>
      <c r="I2428" s="25"/>
      <c r="M2428" s="42"/>
      <c r="N2428" s="9"/>
      <c r="O2428" s="9"/>
      <c r="P2428" s="9"/>
      <c r="Q2428" s="8"/>
      <c r="R2428" s="8"/>
      <c r="S2428" s="42"/>
      <c r="T2428" s="42"/>
      <c r="U2428" s="42"/>
      <c r="V2428" s="42"/>
      <c r="W2428" s="42"/>
      <c r="X2428" s="42"/>
      <c r="Y2428" s="25"/>
    </row>
    <row r="2429" spans="5:25">
      <c r="F2429" s="4"/>
      <c r="H2429" s="25"/>
      <c r="I2429" s="25"/>
      <c r="M2429" s="42"/>
      <c r="N2429" s="9"/>
      <c r="O2429" s="9"/>
      <c r="P2429" s="9"/>
      <c r="Q2429" s="8"/>
      <c r="R2429" s="8"/>
      <c r="S2429" s="42"/>
      <c r="T2429" s="42"/>
      <c r="U2429" s="42"/>
      <c r="V2429" s="42"/>
      <c r="W2429" s="42"/>
      <c r="X2429" s="42"/>
      <c r="Y2429" s="25"/>
    </row>
    <row r="2430" spans="5:25">
      <c r="F2430" s="4"/>
      <c r="H2430" s="25"/>
      <c r="I2430" s="25"/>
      <c r="M2430" s="42"/>
      <c r="N2430" s="9"/>
      <c r="O2430" s="9"/>
      <c r="P2430" s="9"/>
      <c r="Q2430" s="8"/>
      <c r="R2430" s="8"/>
      <c r="S2430" s="42"/>
      <c r="T2430" s="42"/>
      <c r="U2430" s="42"/>
      <c r="V2430" s="42"/>
      <c r="W2430" s="42"/>
      <c r="X2430" s="42"/>
      <c r="Y2430" s="25"/>
    </row>
    <row r="2431" spans="5:25">
      <c r="F2431" s="4"/>
      <c r="H2431" s="25"/>
      <c r="I2431" s="25"/>
      <c r="M2431" s="42"/>
      <c r="N2431" s="9"/>
      <c r="O2431" s="9"/>
      <c r="P2431" s="9"/>
      <c r="Q2431" s="8"/>
      <c r="R2431" s="8"/>
      <c r="S2431" s="42"/>
      <c r="T2431" s="42"/>
      <c r="U2431" s="42"/>
      <c r="V2431" s="42"/>
      <c r="W2431" s="42"/>
      <c r="X2431" s="42"/>
      <c r="Y2431" s="25"/>
    </row>
    <row r="2432" spans="5:25">
      <c r="E2432" s="38"/>
      <c r="F2432" s="4"/>
      <c r="H2432" s="25"/>
      <c r="I2432" s="25"/>
      <c r="M2432" s="42"/>
      <c r="N2432" s="9"/>
      <c r="O2432" s="9"/>
      <c r="P2432" s="9"/>
      <c r="Q2432" s="8"/>
      <c r="R2432" s="8"/>
      <c r="S2432" s="42"/>
      <c r="T2432" s="42"/>
      <c r="U2432" s="42"/>
      <c r="V2432" s="42"/>
      <c r="W2432" s="42"/>
      <c r="X2432" s="42"/>
      <c r="Y2432" s="25"/>
    </row>
    <row r="2433" spans="5:25">
      <c r="F2433" s="4"/>
      <c r="H2433" s="25"/>
      <c r="I2433" s="25"/>
      <c r="M2433" s="42"/>
      <c r="N2433" s="9"/>
      <c r="O2433" s="9"/>
      <c r="P2433" s="9"/>
      <c r="Q2433" s="8"/>
      <c r="R2433" s="8"/>
      <c r="S2433" s="42"/>
      <c r="T2433" s="42"/>
      <c r="U2433" s="42"/>
      <c r="V2433" s="42"/>
      <c r="W2433" s="42"/>
      <c r="X2433" s="42"/>
      <c r="Y2433" s="25"/>
    </row>
    <row r="2434" spans="5:25">
      <c r="F2434" s="4"/>
      <c r="H2434" s="25"/>
      <c r="I2434" s="25"/>
      <c r="M2434" s="42"/>
      <c r="N2434" s="9"/>
      <c r="O2434" s="9"/>
      <c r="P2434" s="9"/>
      <c r="Q2434" s="8"/>
      <c r="R2434" s="8"/>
      <c r="S2434" s="42"/>
      <c r="T2434" s="42"/>
      <c r="U2434" s="42"/>
      <c r="V2434" s="42"/>
      <c r="W2434" s="42"/>
      <c r="X2434" s="42"/>
      <c r="Y2434" s="25"/>
    </row>
    <row r="2435" spans="5:25">
      <c r="E2435" s="38"/>
      <c r="F2435" s="4"/>
      <c r="H2435" s="25"/>
      <c r="I2435" s="25"/>
      <c r="M2435" s="42"/>
      <c r="N2435" s="9"/>
      <c r="O2435" s="9"/>
      <c r="P2435" s="9"/>
      <c r="Q2435" s="8"/>
      <c r="R2435" s="8"/>
      <c r="S2435" s="42"/>
      <c r="T2435" s="42"/>
      <c r="U2435" s="42"/>
      <c r="V2435" s="42"/>
      <c r="W2435" s="42"/>
      <c r="X2435" s="42"/>
      <c r="Y2435" s="25"/>
    </row>
    <row r="2436" spans="5:25">
      <c r="F2436" s="4"/>
      <c r="H2436" s="25"/>
      <c r="I2436" s="25"/>
      <c r="M2436" s="42"/>
      <c r="N2436" s="9"/>
      <c r="O2436" s="9"/>
      <c r="P2436" s="9"/>
      <c r="Q2436" s="8"/>
      <c r="R2436" s="8"/>
      <c r="S2436" s="42"/>
      <c r="T2436" s="42"/>
      <c r="U2436" s="42"/>
      <c r="V2436" s="42"/>
      <c r="W2436" s="42"/>
      <c r="X2436" s="42"/>
      <c r="Y2436" s="25"/>
    </row>
    <row r="2437" spans="5:25">
      <c r="F2437" s="4"/>
      <c r="H2437" s="25"/>
      <c r="I2437" s="25"/>
      <c r="M2437" s="42"/>
      <c r="N2437" s="9"/>
      <c r="O2437" s="9"/>
      <c r="P2437" s="9"/>
      <c r="Q2437" s="8"/>
      <c r="R2437" s="8"/>
      <c r="S2437" s="42"/>
      <c r="T2437" s="42"/>
      <c r="U2437" s="42"/>
      <c r="V2437" s="42"/>
      <c r="W2437" s="42"/>
      <c r="X2437" s="42"/>
      <c r="Y2437" s="25"/>
    </row>
    <row r="2438" spans="5:25">
      <c r="F2438" s="4"/>
      <c r="H2438" s="25"/>
      <c r="I2438" s="25"/>
      <c r="M2438" s="42"/>
      <c r="N2438" s="9"/>
      <c r="O2438" s="9"/>
      <c r="P2438" s="9"/>
      <c r="Q2438" s="8"/>
      <c r="R2438" s="8"/>
      <c r="S2438" s="42"/>
      <c r="T2438" s="42"/>
      <c r="U2438" s="42"/>
      <c r="V2438" s="42"/>
      <c r="W2438" s="42"/>
      <c r="X2438" s="42"/>
      <c r="Y2438" s="25"/>
    </row>
    <row r="2439" spans="5:25">
      <c r="F2439" s="4"/>
      <c r="H2439" s="25"/>
      <c r="I2439" s="25"/>
      <c r="M2439" s="42"/>
      <c r="N2439" s="9"/>
      <c r="O2439" s="9"/>
      <c r="P2439" s="9"/>
      <c r="Q2439" s="8"/>
      <c r="R2439" s="8"/>
      <c r="S2439" s="42"/>
      <c r="T2439" s="42"/>
      <c r="U2439" s="42"/>
      <c r="V2439" s="42"/>
      <c r="W2439" s="42"/>
      <c r="X2439" s="42"/>
      <c r="Y2439" s="25"/>
    </row>
    <row r="2440" spans="5:25">
      <c r="F2440" s="4"/>
      <c r="H2440" s="25"/>
      <c r="I2440" s="25"/>
      <c r="M2440" s="42"/>
      <c r="N2440" s="9"/>
      <c r="O2440" s="9"/>
      <c r="P2440" s="9"/>
      <c r="Q2440" s="8"/>
      <c r="R2440" s="8"/>
      <c r="S2440" s="42"/>
      <c r="T2440" s="42"/>
      <c r="U2440" s="42"/>
      <c r="V2440" s="42"/>
      <c r="W2440" s="42"/>
      <c r="X2440" s="42"/>
      <c r="Y2440" s="25"/>
    </row>
    <row r="2441" spans="5:25">
      <c r="F2441" s="4"/>
      <c r="H2441" s="25"/>
      <c r="I2441" s="25"/>
      <c r="M2441" s="42"/>
      <c r="N2441" s="9"/>
      <c r="O2441" s="9"/>
      <c r="P2441" s="9"/>
      <c r="Q2441" s="8"/>
      <c r="R2441" s="8"/>
      <c r="S2441" s="42"/>
      <c r="T2441" s="42"/>
      <c r="U2441" s="42"/>
      <c r="V2441" s="42"/>
      <c r="W2441" s="42"/>
      <c r="X2441" s="42"/>
      <c r="Y2441" s="25"/>
    </row>
    <row r="2442" spans="5:25">
      <c r="F2442" s="4"/>
      <c r="H2442" s="25"/>
      <c r="I2442" s="25"/>
      <c r="M2442" s="42"/>
      <c r="N2442" s="9"/>
      <c r="O2442" s="9"/>
      <c r="P2442" s="9"/>
      <c r="Q2442" s="8"/>
      <c r="R2442" s="8"/>
      <c r="S2442" s="42"/>
      <c r="T2442" s="42"/>
      <c r="U2442" s="42"/>
      <c r="V2442" s="42"/>
      <c r="W2442" s="42"/>
      <c r="X2442" s="42"/>
      <c r="Y2442" s="25"/>
    </row>
    <row r="2443" spans="5:25">
      <c r="F2443" s="4"/>
      <c r="H2443" s="25"/>
      <c r="I2443" s="25"/>
      <c r="M2443" s="42"/>
      <c r="N2443" s="9"/>
      <c r="O2443" s="9"/>
      <c r="P2443" s="9"/>
      <c r="Q2443" s="8"/>
      <c r="R2443" s="8"/>
      <c r="S2443" s="42"/>
      <c r="T2443" s="42"/>
      <c r="U2443" s="42"/>
      <c r="V2443" s="42"/>
      <c r="W2443" s="42"/>
      <c r="X2443" s="42"/>
      <c r="Y2443" s="25"/>
    </row>
    <row r="2444" spans="5:25">
      <c r="F2444" s="4"/>
      <c r="H2444" s="25"/>
      <c r="I2444" s="25"/>
      <c r="M2444" s="42"/>
      <c r="N2444" s="9"/>
      <c r="O2444" s="9"/>
      <c r="P2444" s="9"/>
      <c r="Q2444" s="8"/>
      <c r="R2444" s="8"/>
      <c r="S2444" s="42"/>
      <c r="T2444" s="42"/>
      <c r="U2444" s="42"/>
      <c r="V2444" s="42"/>
      <c r="W2444" s="42"/>
      <c r="X2444" s="42"/>
      <c r="Y2444" s="25"/>
    </row>
    <row r="2445" spans="5:25">
      <c r="E2445" s="38"/>
      <c r="F2445" s="4"/>
      <c r="H2445" s="25"/>
      <c r="I2445" s="25"/>
      <c r="M2445" s="42"/>
      <c r="N2445" s="9"/>
      <c r="O2445" s="9"/>
      <c r="P2445" s="9"/>
      <c r="Q2445" s="8"/>
      <c r="R2445" s="8"/>
      <c r="S2445" s="42"/>
      <c r="T2445" s="42"/>
      <c r="U2445" s="42"/>
      <c r="V2445" s="42"/>
      <c r="W2445" s="42"/>
      <c r="X2445" s="42"/>
      <c r="Y2445" s="25"/>
    </row>
    <row r="2446" spans="5:25">
      <c r="F2446" s="4"/>
      <c r="H2446" s="25"/>
      <c r="I2446" s="25"/>
      <c r="M2446" s="42"/>
      <c r="N2446" s="9"/>
      <c r="O2446" s="9"/>
      <c r="P2446" s="9"/>
      <c r="Q2446" s="8"/>
      <c r="R2446" s="8"/>
      <c r="S2446" s="42"/>
      <c r="T2446" s="42"/>
      <c r="U2446" s="42"/>
      <c r="V2446" s="42"/>
      <c r="W2446" s="42"/>
      <c r="X2446" s="42"/>
      <c r="Y2446" s="25"/>
    </row>
    <row r="2447" spans="5:25">
      <c r="F2447" s="4"/>
      <c r="H2447" s="25"/>
      <c r="I2447" s="25"/>
      <c r="M2447" s="42"/>
      <c r="N2447" s="9"/>
      <c r="O2447" s="9"/>
      <c r="P2447" s="9"/>
      <c r="Q2447" s="8"/>
      <c r="R2447" s="8"/>
      <c r="S2447" s="42"/>
      <c r="T2447" s="42"/>
      <c r="U2447" s="42"/>
      <c r="V2447" s="42"/>
      <c r="W2447" s="42"/>
      <c r="X2447" s="42"/>
      <c r="Y2447" s="25"/>
    </row>
    <row r="2448" spans="5:25">
      <c r="E2448" s="38"/>
      <c r="F2448" s="4"/>
      <c r="H2448" s="25"/>
      <c r="I2448" s="25"/>
      <c r="M2448" s="42"/>
      <c r="N2448" s="9"/>
      <c r="O2448" s="9"/>
      <c r="P2448" s="9"/>
      <c r="Q2448" s="8"/>
      <c r="R2448" s="8"/>
      <c r="S2448" s="42"/>
      <c r="T2448" s="42"/>
      <c r="U2448" s="42"/>
      <c r="V2448" s="42"/>
      <c r="W2448" s="42"/>
      <c r="X2448" s="42"/>
      <c r="Y2448" s="25"/>
    </row>
    <row r="2449" spans="5:25">
      <c r="F2449" s="4"/>
      <c r="H2449" s="25"/>
      <c r="I2449" s="25"/>
      <c r="M2449" s="42"/>
      <c r="N2449" s="9"/>
      <c r="O2449" s="9"/>
      <c r="P2449" s="9"/>
      <c r="Q2449" s="8"/>
      <c r="R2449" s="8"/>
      <c r="S2449" s="42"/>
      <c r="T2449" s="42"/>
      <c r="U2449" s="42"/>
      <c r="V2449" s="42"/>
      <c r="W2449" s="42"/>
      <c r="X2449" s="42"/>
      <c r="Y2449" s="25"/>
    </row>
    <row r="2450" spans="5:25">
      <c r="F2450" s="4"/>
      <c r="H2450" s="25"/>
      <c r="I2450" s="25"/>
      <c r="M2450" s="42"/>
      <c r="N2450" s="9"/>
      <c r="O2450" s="9"/>
      <c r="P2450" s="9"/>
      <c r="Q2450" s="8"/>
      <c r="R2450" s="8"/>
      <c r="S2450" s="42"/>
      <c r="T2450" s="42"/>
      <c r="U2450" s="42"/>
      <c r="V2450" s="42"/>
      <c r="W2450" s="42"/>
      <c r="X2450" s="42"/>
      <c r="Y2450" s="25"/>
    </row>
    <row r="2451" spans="5:25">
      <c r="F2451" s="4"/>
      <c r="H2451" s="25"/>
      <c r="I2451" s="25"/>
      <c r="M2451" s="42"/>
      <c r="N2451" s="9"/>
      <c r="O2451" s="9"/>
      <c r="P2451" s="9"/>
      <c r="Q2451" s="8"/>
      <c r="R2451" s="8"/>
      <c r="S2451" s="42"/>
      <c r="T2451" s="42"/>
      <c r="U2451" s="42"/>
      <c r="V2451" s="42"/>
      <c r="W2451" s="42"/>
      <c r="X2451" s="42"/>
      <c r="Y2451" s="25"/>
    </row>
    <row r="2452" spans="5:25">
      <c r="F2452" s="4"/>
      <c r="H2452" s="25"/>
      <c r="I2452" s="25"/>
      <c r="M2452" s="42"/>
      <c r="N2452" s="9"/>
      <c r="O2452" s="9"/>
      <c r="P2452" s="9"/>
      <c r="Q2452" s="8"/>
      <c r="R2452" s="8"/>
      <c r="S2452" s="42"/>
      <c r="T2452" s="42"/>
      <c r="U2452" s="42"/>
      <c r="V2452" s="42"/>
      <c r="W2452" s="42"/>
      <c r="X2452" s="42"/>
      <c r="Y2452" s="25"/>
    </row>
    <row r="2453" spans="5:25">
      <c r="F2453" s="4"/>
      <c r="H2453" s="25"/>
      <c r="I2453" s="25"/>
      <c r="M2453" s="42"/>
      <c r="N2453" s="9"/>
      <c r="O2453" s="9"/>
      <c r="P2453" s="9"/>
      <c r="Q2453" s="8"/>
      <c r="R2453" s="8"/>
      <c r="S2453" s="42"/>
      <c r="T2453" s="42"/>
      <c r="U2453" s="42"/>
      <c r="V2453" s="42"/>
      <c r="W2453" s="42"/>
      <c r="X2453" s="42"/>
      <c r="Y2453" s="25"/>
    </row>
    <row r="2454" spans="5:25">
      <c r="F2454" s="4"/>
      <c r="H2454" s="25"/>
      <c r="I2454" s="25"/>
      <c r="M2454" s="42"/>
      <c r="N2454" s="9"/>
      <c r="O2454" s="9"/>
      <c r="P2454" s="9"/>
      <c r="Q2454" s="8"/>
      <c r="R2454" s="8"/>
      <c r="S2454" s="42"/>
      <c r="T2454" s="42"/>
      <c r="U2454" s="42"/>
      <c r="V2454" s="42"/>
      <c r="W2454" s="42"/>
      <c r="X2454" s="42"/>
      <c r="Y2454" s="25"/>
    </row>
    <row r="2455" spans="5:25">
      <c r="F2455" s="4"/>
      <c r="H2455" s="25"/>
      <c r="I2455" s="25"/>
      <c r="M2455" s="42"/>
      <c r="N2455" s="9"/>
      <c r="O2455" s="9"/>
      <c r="P2455" s="9"/>
      <c r="Q2455" s="8"/>
      <c r="R2455" s="8"/>
      <c r="S2455" s="42"/>
      <c r="T2455" s="42"/>
      <c r="U2455" s="42"/>
      <c r="V2455" s="42"/>
      <c r="W2455" s="42"/>
      <c r="X2455" s="42"/>
      <c r="Y2455" s="25"/>
    </row>
    <row r="2456" spans="5:25">
      <c r="F2456" s="4"/>
      <c r="H2456" s="25"/>
      <c r="I2456" s="25"/>
      <c r="M2456" s="42"/>
      <c r="N2456" s="9"/>
      <c r="O2456" s="9"/>
      <c r="P2456" s="9"/>
      <c r="Q2456" s="8"/>
      <c r="R2456" s="8"/>
      <c r="S2456" s="42"/>
      <c r="T2456" s="42"/>
      <c r="U2456" s="42"/>
      <c r="V2456" s="42"/>
      <c r="W2456" s="42"/>
      <c r="X2456" s="42"/>
      <c r="Y2456" s="25"/>
    </row>
    <row r="2457" spans="5:25">
      <c r="F2457" s="4"/>
      <c r="H2457" s="25"/>
      <c r="I2457" s="25"/>
      <c r="M2457" s="42"/>
      <c r="N2457" s="9"/>
      <c r="O2457" s="9"/>
      <c r="P2457" s="9"/>
      <c r="Q2457" s="8"/>
      <c r="R2457" s="8"/>
      <c r="S2457" s="42"/>
      <c r="T2457" s="42"/>
      <c r="U2457" s="42"/>
      <c r="V2457" s="42"/>
      <c r="W2457" s="42"/>
      <c r="X2457" s="42"/>
      <c r="Y2457" s="25"/>
    </row>
    <row r="2458" spans="5:25">
      <c r="F2458" s="4"/>
      <c r="H2458" s="25"/>
      <c r="I2458" s="25"/>
      <c r="M2458" s="42"/>
      <c r="N2458" s="9"/>
      <c r="O2458" s="9"/>
      <c r="P2458" s="9"/>
      <c r="Q2458" s="8"/>
      <c r="R2458" s="8"/>
      <c r="S2458" s="42"/>
      <c r="T2458" s="42"/>
      <c r="U2458" s="42"/>
      <c r="V2458" s="42"/>
      <c r="W2458" s="42"/>
      <c r="X2458" s="42"/>
      <c r="Y2458" s="25"/>
    </row>
    <row r="2459" spans="5:25">
      <c r="F2459" s="4"/>
      <c r="H2459" s="25"/>
      <c r="I2459" s="25"/>
      <c r="M2459" s="42"/>
      <c r="N2459" s="9"/>
      <c r="O2459" s="9"/>
      <c r="P2459" s="9"/>
      <c r="Q2459" s="8"/>
      <c r="R2459" s="8"/>
      <c r="S2459" s="42"/>
      <c r="T2459" s="42"/>
      <c r="U2459" s="42"/>
      <c r="V2459" s="42"/>
      <c r="W2459" s="42"/>
      <c r="X2459" s="42"/>
      <c r="Y2459" s="25"/>
    </row>
    <row r="2460" spans="5:25">
      <c r="E2460" s="38"/>
      <c r="F2460" s="4"/>
      <c r="H2460" s="25"/>
      <c r="I2460" s="25"/>
      <c r="M2460" s="42"/>
      <c r="N2460" s="9"/>
      <c r="O2460" s="9"/>
      <c r="P2460" s="9"/>
      <c r="Q2460" s="8"/>
      <c r="R2460" s="8"/>
      <c r="S2460" s="42"/>
      <c r="T2460" s="42"/>
      <c r="U2460" s="42"/>
      <c r="V2460" s="42"/>
      <c r="W2460" s="42"/>
      <c r="X2460" s="42"/>
      <c r="Y2460" s="25"/>
    </row>
    <row r="2461" spans="5:25">
      <c r="F2461" s="4"/>
      <c r="H2461" s="25"/>
      <c r="I2461" s="25"/>
      <c r="M2461" s="42"/>
      <c r="N2461" s="9"/>
      <c r="O2461" s="9"/>
      <c r="P2461" s="9"/>
      <c r="Q2461" s="8"/>
      <c r="R2461" s="8"/>
      <c r="S2461" s="42"/>
      <c r="T2461" s="42"/>
      <c r="U2461" s="42"/>
      <c r="V2461" s="42"/>
      <c r="W2461" s="42"/>
      <c r="X2461" s="42"/>
      <c r="Y2461" s="25"/>
    </row>
    <row r="2462" spans="5:25">
      <c r="E2462" s="38"/>
      <c r="F2462" s="4"/>
      <c r="H2462" s="25"/>
      <c r="I2462" s="25"/>
      <c r="M2462" s="42"/>
      <c r="N2462" s="9"/>
      <c r="O2462" s="9"/>
      <c r="P2462" s="9"/>
      <c r="Q2462" s="8"/>
      <c r="R2462" s="8"/>
      <c r="S2462" s="42"/>
      <c r="T2462" s="42"/>
      <c r="U2462" s="42"/>
      <c r="V2462" s="42"/>
      <c r="W2462" s="42"/>
      <c r="X2462" s="42"/>
      <c r="Y2462" s="25"/>
    </row>
    <row r="2463" spans="5:25">
      <c r="F2463" s="4"/>
      <c r="H2463" s="25"/>
      <c r="I2463" s="25"/>
      <c r="M2463" s="42"/>
      <c r="N2463" s="9"/>
      <c r="O2463" s="9"/>
      <c r="P2463" s="9"/>
      <c r="Q2463" s="8"/>
      <c r="R2463" s="8"/>
      <c r="S2463" s="42"/>
      <c r="T2463" s="42"/>
      <c r="U2463" s="42"/>
      <c r="V2463" s="42"/>
      <c r="W2463" s="42"/>
      <c r="X2463" s="42"/>
      <c r="Y2463" s="25"/>
    </row>
    <row r="2464" spans="5:25">
      <c r="F2464" s="4"/>
      <c r="H2464" s="25"/>
      <c r="I2464" s="25"/>
      <c r="M2464" s="42"/>
      <c r="N2464" s="9"/>
      <c r="O2464" s="9"/>
      <c r="P2464" s="9"/>
      <c r="Q2464" s="8"/>
      <c r="R2464" s="8"/>
      <c r="S2464" s="42"/>
      <c r="T2464" s="42"/>
      <c r="U2464" s="42"/>
      <c r="V2464" s="42"/>
      <c r="W2464" s="42"/>
      <c r="X2464" s="42"/>
      <c r="Y2464" s="25"/>
    </row>
    <row r="2465" spans="5:25">
      <c r="F2465" s="4"/>
      <c r="H2465" s="25"/>
      <c r="I2465" s="25"/>
      <c r="M2465" s="42"/>
      <c r="N2465" s="9"/>
      <c r="O2465" s="9"/>
      <c r="P2465" s="9"/>
      <c r="Q2465" s="8"/>
      <c r="R2465" s="8"/>
      <c r="S2465" s="42"/>
      <c r="T2465" s="42"/>
      <c r="U2465" s="42"/>
      <c r="V2465" s="42"/>
      <c r="W2465" s="42"/>
      <c r="X2465" s="42"/>
      <c r="Y2465" s="25"/>
    </row>
    <row r="2466" spans="5:25">
      <c r="F2466" s="4"/>
      <c r="H2466" s="25"/>
      <c r="I2466" s="25"/>
      <c r="M2466" s="42"/>
      <c r="N2466" s="9"/>
      <c r="O2466" s="9"/>
      <c r="P2466" s="9"/>
      <c r="Q2466" s="8"/>
      <c r="R2466" s="8"/>
      <c r="S2466" s="42"/>
      <c r="T2466" s="42"/>
      <c r="U2466" s="42"/>
      <c r="V2466" s="42"/>
      <c r="W2466" s="42"/>
      <c r="X2466" s="42"/>
      <c r="Y2466" s="25"/>
    </row>
    <row r="2467" spans="5:25">
      <c r="F2467" s="4"/>
      <c r="H2467" s="25"/>
      <c r="I2467" s="25"/>
      <c r="M2467" s="42"/>
      <c r="N2467" s="9"/>
      <c r="O2467" s="9"/>
      <c r="P2467" s="9"/>
      <c r="Q2467" s="8"/>
      <c r="R2467" s="8"/>
      <c r="S2467" s="42"/>
      <c r="T2467" s="42"/>
      <c r="U2467" s="42"/>
      <c r="V2467" s="42"/>
      <c r="W2467" s="42"/>
      <c r="X2467" s="42"/>
      <c r="Y2467" s="25"/>
    </row>
    <row r="2468" spans="5:25">
      <c r="F2468" s="4"/>
      <c r="H2468" s="25"/>
      <c r="I2468" s="25"/>
      <c r="M2468" s="42"/>
      <c r="N2468" s="9"/>
      <c r="O2468" s="9"/>
      <c r="P2468" s="9"/>
      <c r="Q2468" s="8"/>
      <c r="R2468" s="8"/>
      <c r="S2468" s="42"/>
      <c r="T2468" s="42"/>
      <c r="U2468" s="42"/>
      <c r="V2468" s="42"/>
      <c r="W2468" s="42"/>
      <c r="X2468" s="42"/>
      <c r="Y2468" s="25"/>
    </row>
    <row r="2469" spans="5:25">
      <c r="E2469" s="38"/>
      <c r="F2469" s="4"/>
      <c r="H2469" s="25"/>
      <c r="I2469" s="25"/>
      <c r="M2469" s="42"/>
      <c r="N2469" s="9"/>
      <c r="O2469" s="9"/>
      <c r="P2469" s="9"/>
      <c r="Q2469" s="8"/>
      <c r="R2469" s="8"/>
      <c r="S2469" s="42"/>
      <c r="T2469" s="42"/>
      <c r="U2469" s="42"/>
      <c r="V2469" s="42"/>
      <c r="W2469" s="42"/>
      <c r="X2469" s="42"/>
      <c r="Y2469" s="25"/>
    </row>
    <row r="2470" spans="5:25">
      <c r="F2470" s="4"/>
      <c r="H2470" s="25"/>
      <c r="I2470" s="25"/>
      <c r="M2470" s="42"/>
      <c r="N2470" s="9"/>
      <c r="O2470" s="9"/>
      <c r="P2470" s="9"/>
      <c r="Q2470" s="8"/>
      <c r="R2470" s="8"/>
      <c r="S2470" s="42"/>
      <c r="T2470" s="42"/>
      <c r="U2470" s="42"/>
      <c r="V2470" s="42"/>
      <c r="W2470" s="42"/>
      <c r="X2470" s="42"/>
      <c r="Y2470" s="25"/>
    </row>
    <row r="2471" spans="5:25">
      <c r="E2471" s="38"/>
      <c r="F2471" s="4"/>
      <c r="H2471" s="25"/>
      <c r="I2471" s="25"/>
      <c r="M2471" s="42"/>
      <c r="N2471" s="9"/>
      <c r="O2471" s="9"/>
      <c r="P2471" s="9"/>
      <c r="Q2471" s="8"/>
      <c r="R2471" s="8"/>
      <c r="S2471" s="42"/>
      <c r="T2471" s="42"/>
      <c r="U2471" s="42"/>
      <c r="V2471" s="42"/>
      <c r="W2471" s="42"/>
      <c r="X2471" s="42"/>
      <c r="Y2471" s="25"/>
    </row>
    <row r="2472" spans="5:25">
      <c r="F2472" s="4"/>
      <c r="H2472" s="25"/>
      <c r="I2472" s="25"/>
      <c r="M2472" s="42"/>
      <c r="N2472" s="9"/>
      <c r="O2472" s="9"/>
      <c r="P2472" s="9"/>
      <c r="Q2472" s="8"/>
      <c r="R2472" s="8"/>
      <c r="S2472" s="42"/>
      <c r="T2472" s="42"/>
      <c r="U2472" s="42"/>
      <c r="V2472" s="42"/>
      <c r="W2472" s="42"/>
      <c r="X2472" s="42"/>
      <c r="Y2472" s="25"/>
    </row>
    <row r="2473" spans="5:25">
      <c r="F2473" s="4"/>
      <c r="H2473" s="25"/>
      <c r="I2473" s="25"/>
      <c r="M2473" s="42"/>
      <c r="N2473" s="9"/>
      <c r="O2473" s="9"/>
      <c r="P2473" s="9"/>
      <c r="Q2473" s="8"/>
      <c r="R2473" s="8"/>
      <c r="S2473" s="42"/>
      <c r="T2473" s="42"/>
      <c r="U2473" s="42"/>
      <c r="V2473" s="42"/>
      <c r="W2473" s="42"/>
      <c r="X2473" s="42"/>
      <c r="Y2473" s="25"/>
    </row>
    <row r="2474" spans="5:25">
      <c r="F2474" s="4"/>
      <c r="H2474" s="25"/>
      <c r="I2474" s="25"/>
      <c r="M2474" s="42"/>
      <c r="N2474" s="9"/>
      <c r="O2474" s="9"/>
      <c r="P2474" s="9"/>
      <c r="Q2474" s="8"/>
      <c r="R2474" s="8"/>
      <c r="S2474" s="42"/>
      <c r="T2474" s="42"/>
      <c r="U2474" s="42"/>
      <c r="V2474" s="42"/>
      <c r="W2474" s="42"/>
      <c r="X2474" s="42"/>
      <c r="Y2474" s="25"/>
    </row>
    <row r="2475" spans="5:25">
      <c r="F2475" s="4"/>
      <c r="H2475" s="25"/>
      <c r="I2475" s="25"/>
      <c r="M2475" s="42"/>
      <c r="N2475" s="9"/>
      <c r="O2475" s="9"/>
      <c r="P2475" s="9"/>
      <c r="Q2475" s="8"/>
      <c r="R2475" s="8"/>
      <c r="S2475" s="42"/>
      <c r="T2475" s="42"/>
      <c r="U2475" s="42"/>
      <c r="V2475" s="42"/>
      <c r="W2475" s="42"/>
      <c r="X2475" s="42"/>
      <c r="Y2475" s="25"/>
    </row>
    <row r="2476" spans="5:25">
      <c r="E2476" s="38"/>
      <c r="F2476" s="4"/>
      <c r="H2476" s="25"/>
      <c r="I2476" s="25"/>
      <c r="M2476" s="42"/>
      <c r="N2476" s="9"/>
      <c r="O2476" s="9"/>
      <c r="P2476" s="9"/>
      <c r="Q2476" s="8"/>
      <c r="R2476" s="8"/>
      <c r="S2476" s="42"/>
      <c r="T2476" s="42"/>
      <c r="U2476" s="42"/>
      <c r="V2476" s="42"/>
      <c r="W2476" s="42"/>
      <c r="X2476" s="42"/>
      <c r="Y2476" s="25"/>
    </row>
    <row r="2477" spans="5:25">
      <c r="F2477" s="4"/>
      <c r="H2477" s="25"/>
      <c r="I2477" s="25"/>
      <c r="M2477" s="42"/>
      <c r="N2477" s="9"/>
      <c r="O2477" s="9"/>
      <c r="P2477" s="9"/>
      <c r="Q2477" s="8"/>
      <c r="R2477" s="8"/>
      <c r="S2477" s="42"/>
      <c r="T2477" s="42"/>
      <c r="U2477" s="42"/>
      <c r="V2477" s="42"/>
      <c r="W2477" s="42"/>
      <c r="X2477" s="42"/>
      <c r="Y2477" s="25"/>
    </row>
    <row r="2478" spans="5:25">
      <c r="F2478" s="4"/>
      <c r="H2478" s="25"/>
      <c r="I2478" s="25"/>
      <c r="M2478" s="42"/>
      <c r="N2478" s="9"/>
      <c r="O2478" s="9"/>
      <c r="P2478" s="9"/>
      <c r="Q2478" s="8"/>
      <c r="R2478" s="8"/>
      <c r="S2478" s="42"/>
      <c r="T2478" s="42"/>
      <c r="U2478" s="42"/>
      <c r="V2478" s="42"/>
      <c r="W2478" s="42"/>
      <c r="X2478" s="42"/>
      <c r="Y2478" s="25"/>
    </row>
    <row r="2479" spans="5:25">
      <c r="F2479" s="4"/>
      <c r="H2479" s="25"/>
      <c r="I2479" s="25"/>
      <c r="M2479" s="42"/>
      <c r="N2479" s="9"/>
      <c r="O2479" s="9"/>
      <c r="P2479" s="9"/>
      <c r="Q2479" s="8"/>
      <c r="R2479" s="8"/>
      <c r="S2479" s="42"/>
      <c r="T2479" s="42"/>
      <c r="U2479" s="42"/>
      <c r="V2479" s="42"/>
      <c r="W2479" s="42"/>
      <c r="X2479" s="42"/>
      <c r="Y2479" s="25"/>
    </row>
    <row r="2480" spans="5:25">
      <c r="F2480" s="4"/>
      <c r="H2480" s="25"/>
      <c r="I2480" s="25"/>
      <c r="M2480" s="42"/>
      <c r="N2480" s="9"/>
      <c r="O2480" s="9"/>
      <c r="P2480" s="9"/>
      <c r="Q2480" s="8"/>
      <c r="R2480" s="8"/>
      <c r="S2480" s="42"/>
      <c r="T2480" s="42"/>
      <c r="U2480" s="42"/>
      <c r="V2480" s="42"/>
      <c r="W2480" s="42"/>
      <c r="X2480" s="42"/>
      <c r="Y2480" s="25"/>
    </row>
    <row r="2481" spans="5:25">
      <c r="F2481" s="4"/>
      <c r="H2481" s="25"/>
      <c r="I2481" s="25"/>
      <c r="M2481" s="42"/>
      <c r="N2481" s="9"/>
      <c r="O2481" s="9"/>
      <c r="P2481" s="9"/>
      <c r="Q2481" s="8"/>
      <c r="R2481" s="8"/>
      <c r="S2481" s="42"/>
      <c r="T2481" s="42"/>
      <c r="U2481" s="42"/>
      <c r="V2481" s="42"/>
      <c r="W2481" s="42"/>
      <c r="X2481" s="42"/>
      <c r="Y2481" s="25"/>
    </row>
    <row r="2482" spans="5:25">
      <c r="F2482" s="4"/>
      <c r="H2482" s="25"/>
      <c r="I2482" s="25"/>
      <c r="M2482" s="42"/>
      <c r="N2482" s="9"/>
      <c r="O2482" s="9"/>
      <c r="P2482" s="9"/>
      <c r="Q2482" s="8"/>
      <c r="R2482" s="8"/>
      <c r="S2482" s="42"/>
      <c r="T2482" s="42"/>
      <c r="U2482" s="42"/>
      <c r="V2482" s="42"/>
      <c r="W2482" s="42"/>
      <c r="X2482" s="42"/>
      <c r="Y2482" s="25"/>
    </row>
    <row r="2483" spans="5:25">
      <c r="F2483" s="4"/>
      <c r="H2483" s="25"/>
      <c r="I2483" s="25"/>
      <c r="M2483" s="42"/>
      <c r="N2483" s="9"/>
      <c r="O2483" s="9"/>
      <c r="P2483" s="9"/>
      <c r="Q2483" s="8"/>
      <c r="R2483" s="8"/>
      <c r="S2483" s="42"/>
      <c r="T2483" s="42"/>
      <c r="U2483" s="42"/>
      <c r="V2483" s="42"/>
      <c r="W2483" s="42"/>
      <c r="X2483" s="42"/>
      <c r="Y2483" s="25"/>
    </row>
    <row r="2484" spans="5:25">
      <c r="E2484" s="38"/>
      <c r="F2484" s="4"/>
      <c r="H2484" s="25"/>
      <c r="I2484" s="25"/>
      <c r="M2484" s="42"/>
      <c r="N2484" s="9"/>
      <c r="O2484" s="9"/>
      <c r="P2484" s="9"/>
      <c r="Q2484" s="8"/>
      <c r="R2484" s="8"/>
      <c r="S2484" s="42"/>
      <c r="T2484" s="42"/>
      <c r="U2484" s="42"/>
      <c r="V2484" s="42"/>
      <c r="W2484" s="42"/>
      <c r="X2484" s="42"/>
      <c r="Y2484" s="25"/>
    </row>
    <row r="2485" spans="5:25">
      <c r="F2485" s="4"/>
      <c r="H2485" s="25"/>
      <c r="I2485" s="25"/>
      <c r="M2485" s="42"/>
      <c r="N2485" s="9"/>
      <c r="O2485" s="9"/>
      <c r="P2485" s="9"/>
      <c r="Q2485" s="8"/>
      <c r="R2485" s="8"/>
      <c r="S2485" s="42"/>
      <c r="T2485" s="42"/>
      <c r="U2485" s="42"/>
      <c r="V2485" s="42"/>
      <c r="W2485" s="42"/>
      <c r="X2485" s="42"/>
      <c r="Y2485" s="25"/>
    </row>
    <row r="2486" spans="5:25">
      <c r="F2486" s="4"/>
      <c r="H2486" s="25"/>
      <c r="I2486" s="25"/>
      <c r="M2486" s="42"/>
      <c r="N2486" s="9"/>
      <c r="O2486" s="9"/>
      <c r="P2486" s="9"/>
      <c r="Q2486" s="8"/>
      <c r="R2486" s="8"/>
      <c r="S2486" s="42"/>
      <c r="T2486" s="42"/>
      <c r="U2486" s="42"/>
      <c r="V2486" s="42"/>
      <c r="W2486" s="42"/>
      <c r="X2486" s="42"/>
      <c r="Y2486" s="25"/>
    </row>
    <row r="2487" spans="5:25">
      <c r="F2487" s="4"/>
      <c r="H2487" s="25"/>
      <c r="I2487" s="25"/>
      <c r="M2487" s="42"/>
      <c r="N2487" s="9"/>
      <c r="O2487" s="9"/>
      <c r="P2487" s="9"/>
      <c r="Q2487" s="8"/>
      <c r="R2487" s="8"/>
      <c r="S2487" s="42"/>
      <c r="T2487" s="42"/>
      <c r="U2487" s="42"/>
      <c r="V2487" s="42"/>
      <c r="W2487" s="42"/>
      <c r="X2487" s="42"/>
      <c r="Y2487" s="25"/>
    </row>
    <row r="2488" spans="5:25">
      <c r="F2488" s="4"/>
      <c r="H2488" s="25"/>
      <c r="I2488" s="25"/>
      <c r="M2488" s="42"/>
      <c r="N2488" s="9"/>
      <c r="O2488" s="9"/>
      <c r="P2488" s="9"/>
      <c r="Q2488" s="8"/>
      <c r="R2488" s="8"/>
      <c r="S2488" s="42"/>
      <c r="T2488" s="42"/>
      <c r="U2488" s="42"/>
      <c r="V2488" s="42"/>
      <c r="W2488" s="42"/>
      <c r="X2488" s="42"/>
      <c r="Y2488" s="25"/>
    </row>
    <row r="2489" spans="5:25">
      <c r="F2489" s="4"/>
      <c r="H2489" s="25"/>
      <c r="I2489" s="25"/>
      <c r="M2489" s="42"/>
      <c r="N2489" s="9"/>
      <c r="O2489" s="9"/>
      <c r="P2489" s="9"/>
      <c r="Q2489" s="8"/>
      <c r="R2489" s="8"/>
      <c r="S2489" s="42"/>
      <c r="T2489" s="42"/>
      <c r="U2489" s="42"/>
      <c r="V2489" s="42"/>
      <c r="W2489" s="42"/>
      <c r="X2489" s="42"/>
      <c r="Y2489" s="25"/>
    </row>
    <row r="2490" spans="5:25">
      <c r="F2490" s="4"/>
      <c r="H2490" s="25"/>
      <c r="I2490" s="25"/>
      <c r="M2490" s="42"/>
      <c r="N2490" s="9"/>
      <c r="O2490" s="9"/>
      <c r="P2490" s="9"/>
      <c r="Q2490" s="8"/>
      <c r="R2490" s="8"/>
      <c r="S2490" s="42"/>
      <c r="T2490" s="42"/>
      <c r="U2490" s="42"/>
      <c r="V2490" s="42"/>
      <c r="W2490" s="42"/>
      <c r="X2490" s="42"/>
      <c r="Y2490" s="25"/>
    </row>
    <row r="2491" spans="5:25">
      <c r="F2491" s="4"/>
      <c r="H2491" s="25"/>
      <c r="I2491" s="25"/>
      <c r="M2491" s="42"/>
      <c r="N2491" s="9"/>
      <c r="O2491" s="9"/>
      <c r="P2491" s="9"/>
      <c r="Q2491" s="8"/>
      <c r="R2491" s="8"/>
      <c r="S2491" s="42"/>
      <c r="T2491" s="42"/>
      <c r="U2491" s="42"/>
      <c r="V2491" s="42"/>
      <c r="W2491" s="42"/>
      <c r="X2491" s="42"/>
      <c r="Y2491" s="25"/>
    </row>
    <row r="2492" spans="5:25">
      <c r="E2492" s="38"/>
      <c r="F2492" s="4"/>
      <c r="H2492" s="25"/>
      <c r="I2492" s="25"/>
      <c r="M2492" s="42"/>
      <c r="N2492" s="9"/>
      <c r="O2492" s="9"/>
      <c r="P2492" s="9"/>
      <c r="Q2492" s="8"/>
      <c r="R2492" s="8"/>
      <c r="S2492" s="42"/>
      <c r="T2492" s="42"/>
      <c r="U2492" s="42"/>
      <c r="V2492" s="42"/>
      <c r="W2492" s="42"/>
      <c r="X2492" s="42"/>
      <c r="Y2492" s="25"/>
    </row>
    <row r="2493" spans="5:25">
      <c r="F2493" s="4"/>
      <c r="H2493" s="25"/>
      <c r="I2493" s="25"/>
      <c r="M2493" s="42"/>
      <c r="N2493" s="9"/>
      <c r="O2493" s="9"/>
      <c r="P2493" s="9"/>
      <c r="Q2493" s="8"/>
      <c r="R2493" s="8"/>
      <c r="S2493" s="42"/>
      <c r="T2493" s="42"/>
      <c r="U2493" s="42"/>
      <c r="V2493" s="42"/>
      <c r="W2493" s="42"/>
      <c r="X2493" s="42"/>
      <c r="Y2493" s="25"/>
    </row>
    <row r="2494" spans="5:25">
      <c r="E2494" s="38"/>
      <c r="F2494" s="4"/>
      <c r="H2494" s="25"/>
      <c r="I2494" s="25"/>
      <c r="M2494" s="42"/>
      <c r="N2494" s="9"/>
      <c r="O2494" s="9"/>
      <c r="P2494" s="9"/>
      <c r="Q2494" s="8"/>
      <c r="R2494" s="8"/>
      <c r="S2494" s="42"/>
      <c r="T2494" s="42"/>
      <c r="U2494" s="42"/>
      <c r="V2494" s="42"/>
      <c r="W2494" s="42"/>
      <c r="X2494" s="42"/>
      <c r="Y2494" s="25"/>
    </row>
    <row r="2495" spans="5:25">
      <c r="F2495" s="4"/>
      <c r="H2495" s="25"/>
      <c r="I2495" s="25"/>
      <c r="M2495" s="42"/>
      <c r="N2495" s="9"/>
      <c r="O2495" s="9"/>
      <c r="P2495" s="9"/>
      <c r="Q2495" s="8"/>
      <c r="R2495" s="8"/>
      <c r="S2495" s="42"/>
      <c r="T2495" s="42"/>
      <c r="U2495" s="42"/>
      <c r="V2495" s="42"/>
      <c r="W2495" s="42"/>
      <c r="X2495" s="42"/>
      <c r="Y2495" s="25"/>
    </row>
    <row r="2496" spans="5:25">
      <c r="F2496" s="4"/>
      <c r="H2496" s="25"/>
      <c r="I2496" s="25"/>
      <c r="M2496" s="42"/>
      <c r="N2496" s="9"/>
      <c r="O2496" s="9"/>
      <c r="P2496" s="9"/>
      <c r="Q2496" s="8"/>
      <c r="R2496" s="8"/>
      <c r="S2496" s="42"/>
      <c r="T2496" s="42"/>
      <c r="U2496" s="42"/>
      <c r="V2496" s="42"/>
      <c r="W2496" s="42"/>
      <c r="X2496" s="42"/>
      <c r="Y2496" s="25"/>
    </row>
    <row r="2497" spans="5:25">
      <c r="F2497" s="4"/>
      <c r="H2497" s="25"/>
      <c r="I2497" s="25"/>
      <c r="M2497" s="42"/>
      <c r="N2497" s="9"/>
      <c r="O2497" s="9"/>
      <c r="P2497" s="9"/>
      <c r="Q2497" s="8"/>
      <c r="R2497" s="8"/>
      <c r="S2497" s="42"/>
      <c r="T2497" s="42"/>
      <c r="U2497" s="42"/>
      <c r="V2497" s="42"/>
      <c r="W2497" s="42"/>
      <c r="X2497" s="42"/>
      <c r="Y2497" s="25"/>
    </row>
    <row r="2498" spans="5:25">
      <c r="F2498" s="4"/>
      <c r="H2498" s="25"/>
      <c r="I2498" s="25"/>
      <c r="M2498" s="42"/>
      <c r="N2498" s="9"/>
      <c r="O2498" s="9"/>
      <c r="P2498" s="9"/>
      <c r="Q2498" s="8"/>
      <c r="R2498" s="8"/>
      <c r="S2498" s="42"/>
      <c r="T2498" s="42"/>
      <c r="U2498" s="42"/>
      <c r="V2498" s="42"/>
      <c r="W2498" s="42"/>
      <c r="X2498" s="42"/>
      <c r="Y2498" s="25"/>
    </row>
    <row r="2499" spans="5:25">
      <c r="F2499" s="4"/>
      <c r="H2499" s="25"/>
      <c r="I2499" s="25"/>
      <c r="M2499" s="42"/>
      <c r="N2499" s="9"/>
      <c r="O2499" s="9"/>
      <c r="P2499" s="9"/>
      <c r="Q2499" s="8"/>
      <c r="R2499" s="8"/>
      <c r="S2499" s="42"/>
      <c r="T2499" s="42"/>
      <c r="U2499" s="42"/>
      <c r="V2499" s="42"/>
      <c r="W2499" s="42"/>
      <c r="X2499" s="42"/>
      <c r="Y2499" s="25"/>
    </row>
    <row r="2500" spans="5:25">
      <c r="F2500" s="4"/>
      <c r="H2500" s="25"/>
      <c r="I2500" s="25"/>
      <c r="M2500" s="42"/>
      <c r="N2500" s="9"/>
      <c r="O2500" s="9"/>
      <c r="P2500" s="9"/>
      <c r="Q2500" s="8"/>
      <c r="R2500" s="8"/>
      <c r="S2500" s="42"/>
      <c r="T2500" s="42"/>
      <c r="U2500" s="42"/>
      <c r="V2500" s="42"/>
      <c r="W2500" s="42"/>
      <c r="X2500" s="42"/>
      <c r="Y2500" s="25"/>
    </row>
    <row r="2501" spans="5:25">
      <c r="E2501" s="38"/>
      <c r="F2501" s="4"/>
      <c r="H2501" s="25"/>
      <c r="I2501" s="25"/>
      <c r="M2501" s="42"/>
      <c r="N2501" s="9"/>
      <c r="O2501" s="9"/>
      <c r="P2501" s="9"/>
      <c r="Q2501" s="8"/>
      <c r="R2501" s="8"/>
      <c r="S2501" s="42"/>
      <c r="T2501" s="42"/>
      <c r="U2501" s="42"/>
      <c r="V2501" s="42"/>
      <c r="W2501" s="42"/>
      <c r="X2501" s="42"/>
      <c r="Y2501" s="25"/>
    </row>
    <row r="2502" spans="5:25">
      <c r="F2502" s="4"/>
      <c r="H2502" s="25"/>
      <c r="I2502" s="25"/>
      <c r="M2502" s="42"/>
      <c r="N2502" s="9"/>
      <c r="O2502" s="9"/>
      <c r="P2502" s="9"/>
      <c r="Q2502" s="8"/>
      <c r="R2502" s="8"/>
      <c r="S2502" s="42"/>
      <c r="T2502" s="42"/>
      <c r="U2502" s="42"/>
      <c r="V2502" s="42"/>
      <c r="W2502" s="42"/>
      <c r="X2502" s="42"/>
      <c r="Y2502" s="25"/>
    </row>
    <row r="2503" spans="5:25">
      <c r="E2503" s="38"/>
      <c r="F2503" s="4"/>
      <c r="H2503" s="25"/>
      <c r="I2503" s="25"/>
      <c r="M2503" s="42"/>
      <c r="N2503" s="9"/>
      <c r="O2503" s="9"/>
      <c r="P2503" s="9"/>
      <c r="Q2503" s="8"/>
      <c r="R2503" s="8"/>
      <c r="S2503" s="42"/>
      <c r="T2503" s="42"/>
      <c r="U2503" s="42"/>
      <c r="V2503" s="42"/>
      <c r="W2503" s="42"/>
      <c r="X2503" s="42"/>
      <c r="Y2503" s="25"/>
    </row>
    <row r="2504" spans="5:25">
      <c r="F2504" s="4"/>
      <c r="H2504" s="25"/>
      <c r="I2504" s="25"/>
      <c r="M2504" s="42"/>
      <c r="N2504" s="9"/>
      <c r="O2504" s="9"/>
      <c r="P2504" s="9"/>
      <c r="Q2504" s="8"/>
      <c r="R2504" s="8"/>
      <c r="S2504" s="42"/>
      <c r="T2504" s="42"/>
      <c r="U2504" s="42"/>
      <c r="V2504" s="42"/>
      <c r="W2504" s="42"/>
      <c r="X2504" s="42"/>
      <c r="Y2504" s="25"/>
    </row>
    <row r="2505" spans="5:25">
      <c r="F2505" s="4"/>
      <c r="H2505" s="25"/>
      <c r="I2505" s="25"/>
      <c r="M2505" s="42"/>
      <c r="N2505" s="9"/>
      <c r="O2505" s="9"/>
      <c r="P2505" s="9"/>
      <c r="Q2505" s="8"/>
      <c r="R2505" s="8"/>
      <c r="S2505" s="42"/>
      <c r="T2505" s="42"/>
      <c r="U2505" s="42"/>
      <c r="V2505" s="42"/>
      <c r="W2505" s="42"/>
      <c r="X2505" s="42"/>
      <c r="Y2505" s="25"/>
    </row>
    <row r="2506" spans="5:25">
      <c r="F2506" s="4"/>
      <c r="H2506" s="25"/>
      <c r="I2506" s="25"/>
      <c r="M2506" s="42"/>
      <c r="N2506" s="9"/>
      <c r="O2506" s="9"/>
      <c r="P2506" s="9"/>
      <c r="Q2506" s="8"/>
      <c r="R2506" s="8"/>
      <c r="S2506" s="42"/>
      <c r="T2506" s="42"/>
      <c r="U2506" s="42"/>
      <c r="V2506" s="42"/>
      <c r="W2506" s="42"/>
      <c r="X2506" s="42"/>
      <c r="Y2506" s="25"/>
    </row>
    <row r="2507" spans="5:25">
      <c r="F2507" s="4"/>
      <c r="H2507" s="25"/>
      <c r="I2507" s="25"/>
      <c r="M2507" s="42"/>
      <c r="N2507" s="9"/>
      <c r="O2507" s="9"/>
      <c r="P2507" s="9"/>
      <c r="Q2507" s="8"/>
      <c r="R2507" s="8"/>
      <c r="S2507" s="42"/>
      <c r="T2507" s="42"/>
      <c r="U2507" s="42"/>
      <c r="V2507" s="42"/>
      <c r="W2507" s="42"/>
      <c r="X2507" s="42"/>
      <c r="Y2507" s="25"/>
    </row>
    <row r="2508" spans="5:25">
      <c r="F2508" s="4"/>
      <c r="H2508" s="25"/>
      <c r="I2508" s="25"/>
      <c r="M2508" s="42"/>
      <c r="N2508" s="9"/>
      <c r="O2508" s="9"/>
      <c r="P2508" s="9"/>
      <c r="Q2508" s="8"/>
      <c r="R2508" s="8"/>
      <c r="S2508" s="42"/>
      <c r="T2508" s="42"/>
      <c r="U2508" s="42"/>
      <c r="V2508" s="42"/>
      <c r="W2508" s="42"/>
      <c r="X2508" s="42"/>
      <c r="Y2508" s="25"/>
    </row>
    <row r="2509" spans="5:25">
      <c r="F2509" s="4"/>
      <c r="H2509" s="25"/>
      <c r="I2509" s="25"/>
      <c r="M2509" s="42"/>
      <c r="N2509" s="9"/>
      <c r="O2509" s="9"/>
      <c r="P2509" s="9"/>
      <c r="Q2509" s="8"/>
      <c r="R2509" s="8"/>
      <c r="S2509" s="42"/>
      <c r="T2509" s="42"/>
      <c r="U2509" s="42"/>
      <c r="V2509" s="42"/>
      <c r="W2509" s="42"/>
      <c r="X2509" s="42"/>
      <c r="Y2509" s="25"/>
    </row>
    <row r="2510" spans="5:25">
      <c r="F2510" s="4"/>
      <c r="H2510" s="25"/>
      <c r="I2510" s="25"/>
      <c r="M2510" s="42"/>
      <c r="N2510" s="9"/>
      <c r="O2510" s="9"/>
      <c r="P2510" s="9"/>
      <c r="Q2510" s="8"/>
      <c r="R2510" s="8"/>
      <c r="S2510" s="42"/>
      <c r="T2510" s="42"/>
      <c r="U2510" s="42"/>
      <c r="V2510" s="42"/>
      <c r="W2510" s="42"/>
      <c r="X2510" s="42"/>
      <c r="Y2510" s="25"/>
    </row>
    <row r="2511" spans="5:25">
      <c r="E2511" s="38"/>
      <c r="F2511" s="4"/>
      <c r="H2511" s="25"/>
      <c r="I2511" s="25"/>
      <c r="M2511" s="42"/>
      <c r="N2511" s="9"/>
      <c r="O2511" s="9"/>
      <c r="P2511" s="9"/>
      <c r="Q2511" s="8"/>
      <c r="R2511" s="8"/>
      <c r="S2511" s="42"/>
      <c r="T2511" s="42"/>
      <c r="U2511" s="42"/>
      <c r="V2511" s="42"/>
      <c r="W2511" s="42"/>
      <c r="X2511" s="42"/>
      <c r="Y2511" s="25"/>
    </row>
    <row r="2512" spans="5:25">
      <c r="F2512" s="4"/>
      <c r="H2512" s="25"/>
      <c r="I2512" s="25"/>
      <c r="M2512" s="42"/>
      <c r="N2512" s="9"/>
      <c r="O2512" s="9"/>
      <c r="P2512" s="9"/>
      <c r="Q2512" s="8"/>
      <c r="R2512" s="8"/>
      <c r="S2512" s="42"/>
      <c r="T2512" s="42"/>
      <c r="U2512" s="42"/>
      <c r="V2512" s="42"/>
      <c r="W2512" s="42"/>
      <c r="X2512" s="42"/>
      <c r="Y2512" s="25"/>
    </row>
    <row r="2513" spans="5:25">
      <c r="F2513" s="4"/>
      <c r="H2513" s="25"/>
      <c r="I2513" s="25"/>
      <c r="M2513" s="42"/>
      <c r="N2513" s="9"/>
      <c r="O2513" s="9"/>
      <c r="P2513" s="9"/>
      <c r="Q2513" s="8"/>
      <c r="R2513" s="8"/>
      <c r="S2513" s="42"/>
      <c r="T2513" s="42"/>
      <c r="U2513" s="42"/>
      <c r="V2513" s="42"/>
      <c r="W2513" s="42"/>
      <c r="X2513" s="42"/>
      <c r="Y2513" s="25"/>
    </row>
    <row r="2514" spans="5:25">
      <c r="F2514" s="4"/>
      <c r="H2514" s="25"/>
      <c r="I2514" s="25"/>
      <c r="M2514" s="42"/>
      <c r="N2514" s="9"/>
      <c r="O2514" s="9"/>
      <c r="P2514" s="9"/>
      <c r="Q2514" s="8"/>
      <c r="R2514" s="8"/>
      <c r="S2514" s="42"/>
      <c r="T2514" s="42"/>
      <c r="U2514" s="42"/>
      <c r="V2514" s="42"/>
      <c r="W2514" s="42"/>
      <c r="X2514" s="42"/>
      <c r="Y2514" s="25"/>
    </row>
    <row r="2515" spans="5:25">
      <c r="F2515" s="4"/>
      <c r="H2515" s="25"/>
      <c r="I2515" s="25"/>
      <c r="M2515" s="42"/>
      <c r="N2515" s="9"/>
      <c r="O2515" s="9"/>
      <c r="P2515" s="9"/>
      <c r="Q2515" s="8"/>
      <c r="R2515" s="8"/>
      <c r="S2515" s="42"/>
      <c r="T2515" s="42"/>
      <c r="U2515" s="42"/>
      <c r="V2515" s="42"/>
      <c r="W2515" s="42"/>
      <c r="X2515" s="42"/>
      <c r="Y2515" s="25"/>
    </row>
    <row r="2516" spans="5:25">
      <c r="F2516" s="4"/>
      <c r="H2516" s="25"/>
      <c r="I2516" s="25"/>
      <c r="M2516" s="42"/>
      <c r="N2516" s="9"/>
      <c r="O2516" s="9"/>
      <c r="P2516" s="9"/>
      <c r="Q2516" s="8"/>
      <c r="R2516" s="8"/>
      <c r="S2516" s="42"/>
      <c r="T2516" s="42"/>
      <c r="U2516" s="42"/>
      <c r="V2516" s="42"/>
      <c r="W2516" s="42"/>
      <c r="X2516" s="42"/>
      <c r="Y2516" s="25"/>
    </row>
    <row r="2517" spans="5:25">
      <c r="F2517" s="4"/>
      <c r="H2517" s="25"/>
      <c r="I2517" s="25"/>
      <c r="M2517" s="42"/>
      <c r="N2517" s="9"/>
      <c r="O2517" s="9"/>
      <c r="P2517" s="9"/>
      <c r="Q2517" s="8"/>
      <c r="R2517" s="8"/>
      <c r="S2517" s="42"/>
      <c r="T2517" s="42"/>
      <c r="U2517" s="42"/>
      <c r="V2517" s="42"/>
      <c r="W2517" s="42"/>
      <c r="X2517" s="42"/>
      <c r="Y2517" s="25"/>
    </row>
    <row r="2518" spans="5:25">
      <c r="F2518" s="4"/>
      <c r="H2518" s="25"/>
      <c r="I2518" s="25"/>
      <c r="M2518" s="42"/>
      <c r="N2518" s="9"/>
      <c r="O2518" s="9"/>
      <c r="P2518" s="9"/>
      <c r="Q2518" s="8"/>
      <c r="R2518" s="8"/>
      <c r="S2518" s="42"/>
      <c r="T2518" s="42"/>
      <c r="U2518" s="42"/>
      <c r="V2518" s="42"/>
      <c r="W2518" s="42"/>
      <c r="X2518" s="42"/>
      <c r="Y2518" s="25"/>
    </row>
    <row r="2519" spans="5:25">
      <c r="F2519" s="4"/>
      <c r="H2519" s="25"/>
      <c r="I2519" s="25"/>
      <c r="M2519" s="42"/>
      <c r="N2519" s="9"/>
      <c r="O2519" s="9"/>
      <c r="P2519" s="9"/>
      <c r="Q2519" s="8"/>
      <c r="R2519" s="8"/>
      <c r="S2519" s="42"/>
      <c r="T2519" s="42"/>
      <c r="U2519" s="42"/>
      <c r="V2519" s="42"/>
      <c r="W2519" s="42"/>
      <c r="X2519" s="42"/>
      <c r="Y2519" s="25"/>
    </row>
    <row r="2520" spans="5:25">
      <c r="F2520" s="4"/>
      <c r="H2520" s="25"/>
      <c r="I2520" s="25"/>
      <c r="M2520" s="42"/>
      <c r="N2520" s="9"/>
      <c r="O2520" s="9"/>
      <c r="P2520" s="9"/>
      <c r="Q2520" s="8"/>
      <c r="R2520" s="8"/>
      <c r="S2520" s="42"/>
      <c r="T2520" s="42"/>
      <c r="U2520" s="42"/>
      <c r="V2520" s="42"/>
      <c r="W2520" s="42"/>
      <c r="X2520" s="42"/>
      <c r="Y2520" s="25"/>
    </row>
    <row r="2521" spans="5:25">
      <c r="F2521" s="4"/>
      <c r="H2521" s="25"/>
      <c r="I2521" s="25"/>
      <c r="M2521" s="42"/>
      <c r="N2521" s="9"/>
      <c r="O2521" s="9"/>
      <c r="P2521" s="9"/>
      <c r="Q2521" s="8"/>
      <c r="R2521" s="8"/>
      <c r="S2521" s="42"/>
      <c r="T2521" s="42"/>
      <c r="U2521" s="42"/>
      <c r="V2521" s="42"/>
      <c r="W2521" s="42"/>
      <c r="X2521" s="42"/>
      <c r="Y2521" s="25"/>
    </row>
    <row r="2522" spans="5:25">
      <c r="F2522" s="4"/>
      <c r="H2522" s="25"/>
      <c r="I2522" s="25"/>
      <c r="M2522" s="42"/>
      <c r="N2522" s="9"/>
      <c r="O2522" s="9"/>
      <c r="P2522" s="9"/>
      <c r="Q2522" s="8"/>
      <c r="R2522" s="8"/>
      <c r="S2522" s="42"/>
      <c r="T2522" s="42"/>
      <c r="U2522" s="42"/>
      <c r="V2522" s="42"/>
      <c r="W2522" s="42"/>
      <c r="X2522" s="42"/>
      <c r="Y2522" s="25"/>
    </row>
    <row r="2523" spans="5:25">
      <c r="F2523" s="4"/>
      <c r="H2523" s="25"/>
      <c r="I2523" s="25"/>
      <c r="M2523" s="42"/>
      <c r="N2523" s="9"/>
      <c r="O2523" s="9"/>
      <c r="P2523" s="9"/>
      <c r="Q2523" s="8"/>
      <c r="R2523" s="8"/>
      <c r="S2523" s="42"/>
      <c r="T2523" s="42"/>
      <c r="U2523" s="42"/>
      <c r="V2523" s="42"/>
      <c r="W2523" s="42"/>
      <c r="X2523" s="42"/>
      <c r="Y2523" s="25"/>
    </row>
    <row r="2524" spans="5:25">
      <c r="F2524" s="4"/>
      <c r="H2524" s="25"/>
      <c r="I2524" s="25"/>
      <c r="M2524" s="42"/>
      <c r="N2524" s="9"/>
      <c r="O2524" s="9"/>
      <c r="P2524" s="9"/>
      <c r="Q2524" s="8"/>
      <c r="R2524" s="8"/>
      <c r="S2524" s="42"/>
      <c r="T2524" s="42"/>
      <c r="U2524" s="42"/>
      <c r="V2524" s="42"/>
      <c r="W2524" s="42"/>
      <c r="X2524" s="42"/>
      <c r="Y2524" s="25"/>
    </row>
    <row r="2525" spans="5:25">
      <c r="F2525" s="4"/>
      <c r="H2525" s="25"/>
      <c r="I2525" s="25"/>
      <c r="M2525" s="42"/>
      <c r="N2525" s="9"/>
      <c r="O2525" s="9"/>
      <c r="P2525" s="9"/>
      <c r="Q2525" s="8"/>
      <c r="R2525" s="8"/>
      <c r="S2525" s="42"/>
      <c r="T2525" s="42"/>
      <c r="U2525" s="42"/>
      <c r="V2525" s="42"/>
      <c r="W2525" s="42"/>
      <c r="X2525" s="42"/>
      <c r="Y2525" s="25"/>
    </row>
    <row r="2526" spans="5:25">
      <c r="E2526" s="38"/>
      <c r="F2526" s="4"/>
      <c r="H2526" s="25"/>
      <c r="I2526" s="25"/>
      <c r="M2526" s="42"/>
      <c r="N2526" s="9"/>
      <c r="O2526" s="9"/>
      <c r="P2526" s="9"/>
      <c r="Q2526" s="8"/>
      <c r="R2526" s="8"/>
      <c r="S2526" s="42"/>
      <c r="T2526" s="42"/>
      <c r="U2526" s="42"/>
      <c r="V2526" s="42"/>
      <c r="W2526" s="42"/>
      <c r="X2526" s="42"/>
      <c r="Y2526" s="25"/>
    </row>
    <row r="2527" spans="5:25">
      <c r="F2527" s="4"/>
      <c r="H2527" s="25"/>
      <c r="I2527" s="25"/>
      <c r="M2527" s="42"/>
      <c r="N2527" s="9"/>
      <c r="O2527" s="9"/>
      <c r="P2527" s="9"/>
      <c r="Q2527" s="8"/>
      <c r="R2527" s="8"/>
      <c r="S2527" s="42"/>
      <c r="T2527" s="42"/>
      <c r="U2527" s="42"/>
      <c r="V2527" s="42"/>
      <c r="W2527" s="42"/>
      <c r="X2527" s="42"/>
      <c r="Y2527" s="25"/>
    </row>
    <row r="2528" spans="5:25">
      <c r="F2528" s="4"/>
      <c r="H2528" s="25"/>
      <c r="I2528" s="25"/>
      <c r="M2528" s="42"/>
      <c r="N2528" s="9"/>
      <c r="O2528" s="9"/>
      <c r="P2528" s="9"/>
      <c r="Q2528" s="8"/>
      <c r="R2528" s="8"/>
      <c r="S2528" s="42"/>
      <c r="T2528" s="42"/>
      <c r="U2528" s="42"/>
      <c r="V2528" s="42"/>
      <c r="W2528" s="42"/>
      <c r="X2528" s="42"/>
      <c r="Y2528" s="25"/>
    </row>
    <row r="2529" spans="5:25">
      <c r="F2529" s="4"/>
      <c r="H2529" s="25"/>
      <c r="I2529" s="25"/>
      <c r="M2529" s="42"/>
      <c r="N2529" s="9"/>
      <c r="O2529" s="9"/>
      <c r="P2529" s="9"/>
      <c r="Q2529" s="8"/>
      <c r="R2529" s="8"/>
      <c r="S2529" s="42"/>
      <c r="T2529" s="42"/>
      <c r="U2529" s="42"/>
      <c r="V2529" s="42"/>
      <c r="W2529" s="42"/>
      <c r="X2529" s="42"/>
      <c r="Y2529" s="25"/>
    </row>
    <row r="2530" spans="5:25">
      <c r="E2530" s="38"/>
      <c r="F2530" s="4"/>
      <c r="H2530" s="25"/>
      <c r="I2530" s="25"/>
      <c r="M2530" s="42"/>
      <c r="N2530" s="9"/>
      <c r="O2530" s="9"/>
      <c r="P2530" s="9"/>
      <c r="Q2530" s="8"/>
      <c r="R2530" s="8"/>
      <c r="S2530" s="42"/>
      <c r="T2530" s="42"/>
      <c r="U2530" s="42"/>
      <c r="V2530" s="42"/>
      <c r="W2530" s="42"/>
      <c r="X2530" s="42"/>
      <c r="Y2530" s="25"/>
    </row>
    <row r="2531" spans="5:25">
      <c r="F2531" s="4"/>
      <c r="H2531" s="25"/>
      <c r="I2531" s="25"/>
      <c r="M2531" s="42"/>
      <c r="N2531" s="9"/>
      <c r="O2531" s="9"/>
      <c r="P2531" s="9"/>
      <c r="Q2531" s="8"/>
      <c r="R2531" s="8"/>
      <c r="S2531" s="42"/>
      <c r="T2531" s="42"/>
      <c r="U2531" s="42"/>
      <c r="V2531" s="42"/>
      <c r="W2531" s="42"/>
      <c r="X2531" s="42"/>
      <c r="Y2531" s="25"/>
    </row>
    <row r="2532" spans="5:25">
      <c r="F2532" s="4"/>
      <c r="H2532" s="25"/>
      <c r="I2532" s="25"/>
      <c r="M2532" s="42"/>
      <c r="N2532" s="9"/>
      <c r="O2532" s="9"/>
      <c r="P2532" s="9"/>
      <c r="Q2532" s="8"/>
      <c r="R2532" s="8"/>
      <c r="S2532" s="42"/>
      <c r="T2532" s="42"/>
      <c r="U2532" s="42"/>
      <c r="V2532" s="42"/>
      <c r="W2532" s="42"/>
      <c r="X2532" s="42"/>
      <c r="Y2532" s="25"/>
    </row>
    <row r="2533" spans="5:25">
      <c r="F2533" s="4"/>
      <c r="H2533" s="25"/>
      <c r="I2533" s="25"/>
      <c r="M2533" s="42"/>
      <c r="N2533" s="9"/>
      <c r="O2533" s="9"/>
      <c r="P2533" s="9"/>
      <c r="Q2533" s="8"/>
      <c r="R2533" s="8"/>
      <c r="S2533" s="42"/>
      <c r="T2533" s="42"/>
      <c r="U2533" s="42"/>
      <c r="V2533" s="42"/>
      <c r="W2533" s="42"/>
      <c r="X2533" s="42"/>
      <c r="Y2533" s="25"/>
    </row>
    <row r="2534" spans="5:25">
      <c r="F2534" s="4"/>
      <c r="H2534" s="25"/>
      <c r="I2534" s="25"/>
      <c r="M2534" s="42"/>
      <c r="N2534" s="9"/>
      <c r="O2534" s="9"/>
      <c r="P2534" s="9"/>
      <c r="Q2534" s="8"/>
      <c r="R2534" s="8"/>
      <c r="S2534" s="42"/>
      <c r="T2534" s="42"/>
      <c r="U2534" s="42"/>
      <c r="V2534" s="42"/>
      <c r="W2534" s="42"/>
      <c r="X2534" s="42"/>
      <c r="Y2534" s="25"/>
    </row>
    <row r="2535" spans="5:25">
      <c r="F2535" s="4"/>
      <c r="H2535" s="25"/>
      <c r="I2535" s="25"/>
      <c r="M2535" s="42"/>
      <c r="N2535" s="9"/>
      <c r="O2535" s="9"/>
      <c r="P2535" s="9"/>
      <c r="Q2535" s="8"/>
      <c r="R2535" s="8"/>
      <c r="S2535" s="42"/>
      <c r="T2535" s="42"/>
      <c r="U2535" s="42"/>
      <c r="V2535" s="42"/>
      <c r="W2535" s="42"/>
      <c r="X2535" s="42"/>
      <c r="Y2535" s="25"/>
    </row>
    <row r="2536" spans="5:25">
      <c r="F2536" s="4"/>
      <c r="H2536" s="25"/>
      <c r="I2536" s="25"/>
      <c r="M2536" s="42"/>
      <c r="N2536" s="9"/>
      <c r="O2536" s="9"/>
      <c r="P2536" s="9"/>
      <c r="Q2536" s="8"/>
      <c r="R2536" s="8"/>
      <c r="S2536" s="42"/>
      <c r="T2536" s="42"/>
      <c r="U2536" s="42"/>
      <c r="V2536" s="42"/>
      <c r="W2536" s="42"/>
      <c r="X2536" s="42"/>
      <c r="Y2536" s="25"/>
    </row>
    <row r="2537" spans="5:25">
      <c r="F2537" s="4"/>
      <c r="H2537" s="25"/>
      <c r="I2537" s="25"/>
      <c r="M2537" s="42"/>
      <c r="N2537" s="9"/>
      <c r="O2537" s="9"/>
      <c r="P2537" s="9"/>
      <c r="Q2537" s="8"/>
      <c r="R2537" s="8"/>
      <c r="S2537" s="42"/>
      <c r="T2537" s="42"/>
      <c r="U2537" s="42"/>
      <c r="V2537" s="42"/>
      <c r="W2537" s="42"/>
      <c r="X2537" s="42"/>
      <c r="Y2537" s="25"/>
    </row>
    <row r="2538" spans="5:25">
      <c r="F2538" s="4"/>
      <c r="H2538" s="25"/>
      <c r="I2538" s="25"/>
      <c r="M2538" s="42"/>
      <c r="N2538" s="9"/>
      <c r="O2538" s="9"/>
      <c r="P2538" s="9"/>
      <c r="Q2538" s="8"/>
      <c r="R2538" s="8"/>
      <c r="S2538" s="42"/>
      <c r="T2538" s="42"/>
      <c r="U2538" s="42"/>
      <c r="V2538" s="42"/>
      <c r="W2538" s="42"/>
      <c r="X2538" s="42"/>
      <c r="Y2538" s="25"/>
    </row>
    <row r="2539" spans="5:25">
      <c r="F2539" s="4"/>
      <c r="H2539" s="25"/>
      <c r="I2539" s="25"/>
      <c r="M2539" s="42"/>
      <c r="N2539" s="9"/>
      <c r="O2539" s="9"/>
      <c r="P2539" s="9"/>
      <c r="Q2539" s="8"/>
      <c r="R2539" s="8"/>
      <c r="S2539" s="42"/>
      <c r="T2539" s="42"/>
      <c r="U2539" s="42"/>
      <c r="V2539" s="42"/>
      <c r="W2539" s="42"/>
      <c r="X2539" s="42"/>
      <c r="Y2539" s="25"/>
    </row>
    <row r="2540" spans="5:25">
      <c r="F2540" s="4"/>
      <c r="H2540" s="25"/>
      <c r="I2540" s="25"/>
      <c r="M2540" s="42"/>
      <c r="N2540" s="9"/>
      <c r="O2540" s="9"/>
      <c r="P2540" s="9"/>
      <c r="Q2540" s="8"/>
      <c r="R2540" s="8"/>
      <c r="S2540" s="42"/>
      <c r="T2540" s="42"/>
      <c r="U2540" s="42"/>
      <c r="V2540" s="42"/>
      <c r="W2540" s="42"/>
      <c r="X2540" s="42"/>
      <c r="Y2540" s="25"/>
    </row>
    <row r="2541" spans="5:25">
      <c r="E2541" s="38"/>
      <c r="F2541" s="4"/>
      <c r="H2541" s="25"/>
      <c r="I2541" s="25"/>
      <c r="M2541" s="42"/>
      <c r="N2541" s="9"/>
      <c r="O2541" s="9"/>
      <c r="P2541" s="9"/>
      <c r="Q2541" s="8"/>
      <c r="R2541" s="8"/>
      <c r="S2541" s="42"/>
      <c r="T2541" s="42"/>
      <c r="U2541" s="42"/>
      <c r="V2541" s="42"/>
      <c r="W2541" s="42"/>
      <c r="X2541" s="42"/>
      <c r="Y2541" s="25"/>
    </row>
    <row r="2542" spans="5:25">
      <c r="F2542" s="4"/>
      <c r="H2542" s="25"/>
      <c r="I2542" s="25"/>
      <c r="M2542" s="42"/>
      <c r="N2542" s="9"/>
      <c r="O2542" s="9"/>
      <c r="P2542" s="9"/>
      <c r="Q2542" s="8"/>
      <c r="R2542" s="8"/>
      <c r="S2542" s="42"/>
      <c r="T2542" s="42"/>
      <c r="U2542" s="42"/>
      <c r="V2542" s="42"/>
      <c r="W2542" s="42"/>
      <c r="X2542" s="42"/>
      <c r="Y2542" s="25"/>
    </row>
    <row r="2543" spans="5:25">
      <c r="F2543" s="4"/>
      <c r="H2543" s="25"/>
      <c r="I2543" s="25"/>
      <c r="M2543" s="42"/>
      <c r="N2543" s="9"/>
      <c r="O2543" s="9"/>
      <c r="P2543" s="9"/>
      <c r="Q2543" s="8"/>
      <c r="R2543" s="8"/>
      <c r="S2543" s="42"/>
      <c r="T2543" s="42"/>
      <c r="U2543" s="42"/>
      <c r="V2543" s="42"/>
      <c r="W2543" s="42"/>
      <c r="X2543" s="42"/>
      <c r="Y2543" s="25"/>
    </row>
    <row r="2544" spans="5:25">
      <c r="E2544" s="38"/>
      <c r="F2544" s="4"/>
      <c r="H2544" s="25"/>
      <c r="I2544" s="25"/>
      <c r="M2544" s="42"/>
      <c r="N2544" s="9"/>
      <c r="O2544" s="9"/>
      <c r="P2544" s="9"/>
      <c r="Q2544" s="8"/>
      <c r="R2544" s="8"/>
      <c r="S2544" s="42"/>
      <c r="T2544" s="42"/>
      <c r="U2544" s="42"/>
      <c r="V2544" s="42"/>
      <c r="W2544" s="42"/>
      <c r="X2544" s="42"/>
      <c r="Y2544" s="25"/>
    </row>
    <row r="2545" spans="5:25">
      <c r="F2545" s="4"/>
      <c r="H2545" s="25"/>
      <c r="I2545" s="25"/>
      <c r="M2545" s="42"/>
      <c r="N2545" s="9"/>
      <c r="O2545" s="9"/>
      <c r="P2545" s="9"/>
      <c r="Q2545" s="8"/>
      <c r="R2545" s="8"/>
      <c r="S2545" s="42"/>
      <c r="T2545" s="42"/>
      <c r="U2545" s="42"/>
      <c r="V2545" s="42"/>
      <c r="W2545" s="42"/>
      <c r="X2545" s="42"/>
      <c r="Y2545" s="25"/>
    </row>
    <row r="2546" spans="5:25">
      <c r="F2546" s="4"/>
      <c r="H2546" s="25"/>
      <c r="I2546" s="25"/>
      <c r="M2546" s="42"/>
      <c r="N2546" s="9"/>
      <c r="O2546" s="9"/>
      <c r="P2546" s="9"/>
      <c r="Q2546" s="8"/>
      <c r="R2546" s="8"/>
      <c r="S2546" s="42"/>
      <c r="T2546" s="42"/>
      <c r="U2546" s="42"/>
      <c r="V2546" s="42"/>
      <c r="W2546" s="42"/>
      <c r="X2546" s="42"/>
      <c r="Y2546" s="25"/>
    </row>
    <row r="2547" spans="5:25">
      <c r="F2547" s="4"/>
      <c r="H2547" s="25"/>
      <c r="I2547" s="25"/>
      <c r="M2547" s="42"/>
      <c r="N2547" s="9"/>
      <c r="O2547" s="9"/>
      <c r="P2547" s="9"/>
      <c r="Q2547" s="8"/>
      <c r="R2547" s="8"/>
      <c r="S2547" s="42"/>
      <c r="T2547" s="42"/>
      <c r="U2547" s="42"/>
      <c r="V2547" s="42"/>
      <c r="W2547" s="42"/>
      <c r="X2547" s="42"/>
      <c r="Y2547" s="25"/>
    </row>
    <row r="2548" spans="5:25">
      <c r="F2548" s="4"/>
      <c r="H2548" s="25"/>
      <c r="I2548" s="25"/>
      <c r="M2548" s="42"/>
      <c r="N2548" s="9"/>
      <c r="O2548" s="9"/>
      <c r="P2548" s="9"/>
      <c r="Q2548" s="8"/>
      <c r="R2548" s="8"/>
      <c r="S2548" s="42"/>
      <c r="T2548" s="42"/>
      <c r="U2548" s="42"/>
      <c r="V2548" s="42"/>
      <c r="W2548" s="42"/>
      <c r="X2548" s="42"/>
      <c r="Y2548" s="25"/>
    </row>
    <row r="2549" spans="5:25">
      <c r="F2549" s="4"/>
      <c r="H2549" s="25"/>
      <c r="I2549" s="25"/>
      <c r="M2549" s="42"/>
      <c r="N2549" s="9"/>
      <c r="O2549" s="9"/>
      <c r="P2549" s="9"/>
      <c r="Q2549" s="8"/>
      <c r="R2549" s="8"/>
      <c r="S2549" s="42"/>
      <c r="T2549" s="42"/>
      <c r="U2549" s="42"/>
      <c r="V2549" s="42"/>
      <c r="W2549" s="42"/>
      <c r="X2549" s="42"/>
      <c r="Y2549" s="25"/>
    </row>
    <row r="2550" spans="5:25">
      <c r="F2550" s="4"/>
      <c r="H2550" s="25"/>
      <c r="I2550" s="25"/>
      <c r="M2550" s="42"/>
      <c r="N2550" s="9"/>
      <c r="O2550" s="9"/>
      <c r="P2550" s="9"/>
      <c r="Q2550" s="8"/>
      <c r="R2550" s="8"/>
      <c r="S2550" s="42"/>
      <c r="T2550" s="42"/>
      <c r="U2550" s="42"/>
      <c r="V2550" s="42"/>
      <c r="W2550" s="42"/>
      <c r="X2550" s="42"/>
      <c r="Y2550" s="25"/>
    </row>
    <row r="2551" spans="5:25">
      <c r="E2551" s="38"/>
      <c r="F2551" s="4"/>
      <c r="H2551" s="25"/>
      <c r="I2551" s="25"/>
      <c r="M2551" s="42"/>
      <c r="N2551" s="9"/>
      <c r="O2551" s="9"/>
      <c r="P2551" s="9"/>
      <c r="Q2551" s="8"/>
      <c r="R2551" s="8"/>
      <c r="S2551" s="42"/>
      <c r="T2551" s="42"/>
      <c r="U2551" s="42"/>
      <c r="V2551" s="42"/>
      <c r="W2551" s="42"/>
      <c r="X2551" s="42"/>
      <c r="Y2551" s="25"/>
    </row>
    <row r="2552" spans="5:25">
      <c r="F2552" s="4"/>
      <c r="H2552" s="25"/>
      <c r="I2552" s="25"/>
      <c r="M2552" s="42"/>
      <c r="N2552" s="9"/>
      <c r="O2552" s="9"/>
      <c r="P2552" s="9"/>
      <c r="Q2552" s="8"/>
      <c r="R2552" s="8"/>
      <c r="S2552" s="42"/>
      <c r="T2552" s="42"/>
      <c r="U2552" s="42"/>
      <c r="V2552" s="42"/>
      <c r="W2552" s="42"/>
      <c r="X2552" s="42"/>
      <c r="Y2552" s="25"/>
    </row>
    <row r="2553" spans="5:25">
      <c r="F2553" s="4"/>
      <c r="H2553" s="25"/>
      <c r="I2553" s="25"/>
      <c r="M2553" s="42"/>
      <c r="N2553" s="9"/>
      <c r="O2553" s="9"/>
      <c r="P2553" s="9"/>
      <c r="Q2553" s="8"/>
      <c r="R2553" s="8"/>
      <c r="S2553" s="42"/>
      <c r="T2553" s="42"/>
      <c r="U2553" s="42"/>
      <c r="V2553" s="42"/>
      <c r="W2553" s="42"/>
      <c r="X2553" s="42"/>
      <c r="Y2553" s="25"/>
    </row>
    <row r="2554" spans="5:25">
      <c r="F2554" s="4"/>
      <c r="H2554" s="25"/>
      <c r="I2554" s="25"/>
      <c r="M2554" s="42"/>
      <c r="N2554" s="9"/>
      <c r="O2554" s="9"/>
      <c r="P2554" s="9"/>
      <c r="Q2554" s="8"/>
      <c r="R2554" s="8"/>
      <c r="S2554" s="42"/>
      <c r="T2554" s="42"/>
      <c r="U2554" s="42"/>
      <c r="V2554" s="42"/>
      <c r="W2554" s="42"/>
      <c r="X2554" s="42"/>
      <c r="Y2554" s="25"/>
    </row>
    <row r="2555" spans="5:25">
      <c r="F2555" s="4"/>
      <c r="H2555" s="25"/>
      <c r="I2555" s="25"/>
      <c r="M2555" s="42"/>
      <c r="N2555" s="9"/>
      <c r="O2555" s="9"/>
      <c r="P2555" s="9"/>
      <c r="Q2555" s="8"/>
      <c r="R2555" s="8"/>
      <c r="S2555" s="42"/>
      <c r="T2555" s="42"/>
      <c r="U2555" s="42"/>
      <c r="V2555" s="42"/>
      <c r="W2555" s="42"/>
      <c r="X2555" s="42"/>
      <c r="Y2555" s="25"/>
    </row>
    <row r="2556" spans="5:25">
      <c r="F2556" s="4"/>
      <c r="H2556" s="25"/>
      <c r="I2556" s="25"/>
      <c r="M2556" s="42"/>
      <c r="N2556" s="9"/>
      <c r="O2556" s="9"/>
      <c r="P2556" s="9"/>
      <c r="Q2556" s="8"/>
      <c r="R2556" s="8"/>
      <c r="S2556" s="42"/>
      <c r="T2556" s="42"/>
      <c r="U2556" s="42"/>
      <c r="V2556" s="42"/>
      <c r="W2556" s="42"/>
      <c r="X2556" s="42"/>
      <c r="Y2556" s="25"/>
    </row>
    <row r="2557" spans="5:25">
      <c r="F2557" s="4"/>
      <c r="H2557" s="25"/>
      <c r="I2557" s="25"/>
      <c r="M2557" s="42"/>
      <c r="N2557" s="9"/>
      <c r="O2557" s="9"/>
      <c r="P2557" s="9"/>
      <c r="Q2557" s="8"/>
      <c r="R2557" s="8"/>
      <c r="S2557" s="42"/>
      <c r="T2557" s="42"/>
      <c r="U2557" s="42"/>
      <c r="V2557" s="42"/>
      <c r="W2557" s="42"/>
      <c r="X2557" s="42"/>
      <c r="Y2557" s="25"/>
    </row>
    <row r="2558" spans="5:25">
      <c r="F2558" s="4"/>
      <c r="H2558" s="25"/>
      <c r="I2558" s="25"/>
      <c r="M2558" s="42"/>
      <c r="N2558" s="9"/>
      <c r="O2558" s="9"/>
      <c r="P2558" s="9"/>
      <c r="Q2558" s="8"/>
      <c r="R2558" s="8"/>
      <c r="S2558" s="42"/>
      <c r="T2558" s="42"/>
      <c r="U2558" s="42"/>
      <c r="V2558" s="42"/>
      <c r="W2558" s="42"/>
      <c r="X2558" s="42"/>
      <c r="Y2558" s="25"/>
    </row>
    <row r="2559" spans="5:25">
      <c r="F2559" s="4"/>
      <c r="H2559" s="25"/>
      <c r="I2559" s="25"/>
      <c r="M2559" s="42"/>
      <c r="N2559" s="9"/>
      <c r="O2559" s="9"/>
      <c r="P2559" s="9"/>
      <c r="Q2559" s="8"/>
      <c r="R2559" s="8"/>
      <c r="S2559" s="42"/>
      <c r="T2559" s="42"/>
      <c r="U2559" s="42"/>
      <c r="V2559" s="42"/>
      <c r="W2559" s="42"/>
      <c r="X2559" s="42"/>
      <c r="Y2559" s="25"/>
    </row>
    <row r="2560" spans="5:25">
      <c r="F2560" s="4"/>
      <c r="H2560" s="25"/>
      <c r="I2560" s="25"/>
      <c r="M2560" s="42"/>
      <c r="N2560" s="9"/>
      <c r="O2560" s="9"/>
      <c r="P2560" s="9"/>
      <c r="Q2560" s="8"/>
      <c r="R2560" s="8"/>
      <c r="S2560" s="42"/>
      <c r="T2560" s="42"/>
      <c r="U2560" s="42"/>
      <c r="V2560" s="42"/>
      <c r="W2560" s="42"/>
      <c r="X2560" s="42"/>
      <c r="Y2560" s="25"/>
    </row>
    <row r="2561" spans="5:25">
      <c r="F2561" s="4"/>
      <c r="H2561" s="25"/>
      <c r="I2561" s="25"/>
      <c r="M2561" s="42"/>
      <c r="N2561" s="9"/>
      <c r="O2561" s="9"/>
      <c r="P2561" s="9"/>
      <c r="Q2561" s="8"/>
      <c r="R2561" s="8"/>
      <c r="S2561" s="42"/>
      <c r="T2561" s="42"/>
      <c r="U2561" s="42"/>
      <c r="V2561" s="42"/>
      <c r="W2561" s="42"/>
      <c r="X2561" s="42"/>
      <c r="Y2561" s="25"/>
    </row>
    <row r="2562" spans="5:25">
      <c r="F2562" s="4"/>
      <c r="H2562" s="25"/>
      <c r="I2562" s="25"/>
      <c r="M2562" s="42"/>
      <c r="N2562" s="9"/>
      <c r="O2562" s="9"/>
      <c r="P2562" s="9"/>
      <c r="Q2562" s="8"/>
      <c r="R2562" s="8"/>
      <c r="S2562" s="42"/>
      <c r="T2562" s="42"/>
      <c r="U2562" s="42"/>
      <c r="V2562" s="42"/>
      <c r="W2562" s="42"/>
      <c r="X2562" s="42"/>
      <c r="Y2562" s="25"/>
    </row>
    <row r="2563" spans="5:25">
      <c r="E2563" s="38"/>
      <c r="F2563" s="4"/>
      <c r="H2563" s="25"/>
      <c r="I2563" s="25"/>
      <c r="M2563" s="42"/>
      <c r="N2563" s="9"/>
      <c r="O2563" s="9"/>
      <c r="P2563" s="9"/>
      <c r="Q2563" s="8"/>
      <c r="R2563" s="8"/>
      <c r="S2563" s="42"/>
      <c r="T2563" s="42"/>
      <c r="U2563" s="42"/>
      <c r="V2563" s="42"/>
      <c r="W2563" s="42"/>
      <c r="X2563" s="42"/>
      <c r="Y2563" s="25"/>
    </row>
    <row r="2564" spans="5:25">
      <c r="F2564" s="4"/>
      <c r="H2564" s="25"/>
      <c r="I2564" s="25"/>
      <c r="M2564" s="42"/>
      <c r="N2564" s="9"/>
      <c r="O2564" s="9"/>
      <c r="P2564" s="9"/>
      <c r="Q2564" s="8"/>
      <c r="R2564" s="8"/>
      <c r="S2564" s="42"/>
      <c r="T2564" s="42"/>
      <c r="U2564" s="42"/>
      <c r="V2564" s="42"/>
      <c r="W2564" s="42"/>
      <c r="X2564" s="42"/>
      <c r="Y2564" s="25"/>
    </row>
    <row r="2565" spans="5:25">
      <c r="F2565" s="4"/>
      <c r="H2565" s="25"/>
      <c r="I2565" s="25"/>
      <c r="M2565" s="42"/>
      <c r="N2565" s="9"/>
      <c r="O2565" s="9"/>
      <c r="P2565" s="9"/>
      <c r="Q2565" s="8"/>
      <c r="R2565" s="8"/>
      <c r="S2565" s="42"/>
      <c r="T2565" s="42"/>
      <c r="U2565" s="42"/>
      <c r="V2565" s="42"/>
      <c r="W2565" s="42"/>
      <c r="X2565" s="42"/>
      <c r="Y2565" s="25"/>
    </row>
    <row r="2566" spans="5:25">
      <c r="F2566" s="4"/>
      <c r="H2566" s="25"/>
      <c r="I2566" s="25"/>
      <c r="M2566" s="42"/>
      <c r="N2566" s="9"/>
      <c r="O2566" s="9"/>
      <c r="P2566" s="9"/>
      <c r="Q2566" s="8"/>
      <c r="R2566" s="8"/>
      <c r="S2566" s="42"/>
      <c r="T2566" s="42"/>
      <c r="U2566" s="42"/>
      <c r="V2566" s="42"/>
      <c r="W2566" s="42"/>
      <c r="X2566" s="42"/>
      <c r="Y2566" s="25"/>
    </row>
    <row r="2567" spans="5:25">
      <c r="F2567" s="4"/>
      <c r="H2567" s="25"/>
      <c r="I2567" s="25"/>
      <c r="M2567" s="42"/>
      <c r="N2567" s="9"/>
      <c r="O2567" s="9"/>
      <c r="P2567" s="9"/>
      <c r="Q2567" s="8"/>
      <c r="R2567" s="8"/>
      <c r="S2567" s="42"/>
      <c r="T2567" s="42"/>
      <c r="U2567" s="42"/>
      <c r="V2567" s="42"/>
      <c r="W2567" s="42"/>
      <c r="X2567" s="42"/>
      <c r="Y2567" s="25"/>
    </row>
    <row r="2568" spans="5:25">
      <c r="F2568" s="4"/>
      <c r="H2568" s="25"/>
      <c r="I2568" s="25"/>
      <c r="M2568" s="42"/>
      <c r="N2568" s="9"/>
      <c r="O2568" s="9"/>
      <c r="P2568" s="9"/>
      <c r="Q2568" s="8"/>
      <c r="R2568" s="8"/>
      <c r="S2568" s="42"/>
      <c r="T2568" s="42"/>
      <c r="U2568" s="42"/>
      <c r="V2568" s="42"/>
      <c r="W2568" s="42"/>
      <c r="X2568" s="42"/>
      <c r="Y2568" s="25"/>
    </row>
    <row r="2569" spans="5:25">
      <c r="F2569" s="4"/>
      <c r="H2569" s="25"/>
      <c r="I2569" s="25"/>
      <c r="M2569" s="42"/>
      <c r="N2569" s="9"/>
      <c r="O2569" s="9"/>
      <c r="P2569" s="9"/>
      <c r="Q2569" s="8"/>
      <c r="R2569" s="8"/>
      <c r="S2569" s="42"/>
      <c r="T2569" s="42"/>
      <c r="U2569" s="42"/>
      <c r="V2569" s="42"/>
      <c r="W2569" s="42"/>
      <c r="X2569" s="42"/>
      <c r="Y2569" s="25"/>
    </row>
    <row r="2570" spans="5:25">
      <c r="F2570" s="4"/>
      <c r="H2570" s="25"/>
      <c r="I2570" s="25"/>
      <c r="M2570" s="42"/>
      <c r="N2570" s="9"/>
      <c r="O2570" s="9"/>
      <c r="P2570" s="9"/>
      <c r="Q2570" s="8"/>
      <c r="R2570" s="8"/>
      <c r="S2570" s="42"/>
      <c r="T2570" s="42"/>
      <c r="U2570" s="42"/>
      <c r="V2570" s="42"/>
      <c r="W2570" s="42"/>
      <c r="X2570" s="42"/>
      <c r="Y2570" s="25"/>
    </row>
    <row r="2571" spans="5:25">
      <c r="F2571" s="4"/>
      <c r="H2571" s="25"/>
      <c r="I2571" s="25"/>
      <c r="M2571" s="42"/>
      <c r="N2571" s="9"/>
      <c r="O2571" s="9"/>
      <c r="P2571" s="9"/>
      <c r="Q2571" s="8"/>
      <c r="R2571" s="8"/>
      <c r="S2571" s="42"/>
      <c r="T2571" s="42"/>
      <c r="U2571" s="42"/>
      <c r="V2571" s="42"/>
      <c r="W2571" s="42"/>
      <c r="X2571" s="42"/>
      <c r="Y2571" s="25"/>
    </row>
    <row r="2572" spans="5:25">
      <c r="F2572" s="4"/>
      <c r="H2572" s="25"/>
      <c r="I2572" s="25"/>
      <c r="M2572" s="42"/>
      <c r="N2572" s="9"/>
      <c r="O2572" s="9"/>
      <c r="P2572" s="9"/>
      <c r="Q2572" s="8"/>
      <c r="R2572" s="8"/>
      <c r="S2572" s="42"/>
      <c r="T2572" s="42"/>
      <c r="U2572" s="42"/>
      <c r="V2572" s="42"/>
      <c r="W2572" s="42"/>
      <c r="X2572" s="42"/>
      <c r="Y2572" s="25"/>
    </row>
    <row r="2573" spans="5:25">
      <c r="F2573" s="4"/>
      <c r="H2573" s="25"/>
      <c r="I2573" s="25"/>
      <c r="M2573" s="42"/>
      <c r="N2573" s="9"/>
      <c r="O2573" s="9"/>
      <c r="P2573" s="9"/>
      <c r="Q2573" s="8"/>
      <c r="R2573" s="8"/>
      <c r="S2573" s="42"/>
      <c r="T2573" s="42"/>
      <c r="U2573" s="42"/>
      <c r="V2573" s="42"/>
      <c r="W2573" s="42"/>
      <c r="X2573" s="42"/>
      <c r="Y2573" s="25"/>
    </row>
    <row r="2574" spans="5:25">
      <c r="F2574" s="4"/>
      <c r="H2574" s="25"/>
      <c r="I2574" s="25"/>
      <c r="M2574" s="42"/>
      <c r="N2574" s="9"/>
      <c r="O2574" s="9"/>
      <c r="P2574" s="9"/>
      <c r="Q2574" s="8"/>
      <c r="R2574" s="8"/>
      <c r="S2574" s="42"/>
      <c r="T2574" s="42"/>
      <c r="U2574" s="42"/>
      <c r="V2574" s="42"/>
      <c r="W2574" s="42"/>
      <c r="X2574" s="42"/>
      <c r="Y2574" s="25"/>
    </row>
    <row r="2575" spans="5:25">
      <c r="E2575" s="38"/>
      <c r="F2575" s="4"/>
      <c r="H2575" s="25"/>
      <c r="I2575" s="25"/>
      <c r="M2575" s="42"/>
      <c r="N2575" s="9"/>
      <c r="O2575" s="9"/>
      <c r="P2575" s="9"/>
      <c r="Q2575" s="8"/>
      <c r="R2575" s="8"/>
      <c r="S2575" s="42"/>
      <c r="T2575" s="42"/>
      <c r="U2575" s="42"/>
      <c r="V2575" s="42"/>
      <c r="W2575" s="42"/>
      <c r="X2575" s="42"/>
      <c r="Y2575" s="25"/>
    </row>
    <row r="2576" spans="5:25">
      <c r="F2576" s="4"/>
      <c r="H2576" s="25"/>
      <c r="I2576" s="25"/>
      <c r="M2576" s="42"/>
      <c r="N2576" s="9"/>
      <c r="O2576" s="9"/>
      <c r="P2576" s="9"/>
      <c r="Q2576" s="8"/>
      <c r="R2576" s="8"/>
      <c r="S2576" s="42"/>
      <c r="T2576" s="42"/>
      <c r="U2576" s="42"/>
      <c r="V2576" s="42"/>
      <c r="W2576" s="42"/>
      <c r="X2576" s="42"/>
      <c r="Y2576" s="25"/>
    </row>
    <row r="2577" spans="5:25">
      <c r="F2577" s="4"/>
      <c r="H2577" s="25"/>
      <c r="I2577" s="25"/>
      <c r="M2577" s="42"/>
      <c r="N2577" s="9"/>
      <c r="O2577" s="9"/>
      <c r="P2577" s="9"/>
      <c r="Q2577" s="8"/>
      <c r="R2577" s="8"/>
      <c r="S2577" s="42"/>
      <c r="T2577" s="42"/>
      <c r="U2577" s="42"/>
      <c r="V2577" s="42"/>
      <c r="W2577" s="42"/>
      <c r="X2577" s="42"/>
      <c r="Y2577" s="25"/>
    </row>
    <row r="2578" spans="5:25">
      <c r="F2578" s="4"/>
      <c r="H2578" s="25"/>
      <c r="I2578" s="25"/>
      <c r="M2578" s="42"/>
      <c r="N2578" s="9"/>
      <c r="O2578" s="9"/>
      <c r="P2578" s="9"/>
      <c r="Q2578" s="8"/>
      <c r="R2578" s="8"/>
      <c r="S2578" s="42"/>
      <c r="T2578" s="42"/>
      <c r="U2578" s="42"/>
      <c r="V2578" s="42"/>
      <c r="W2578" s="42"/>
      <c r="X2578" s="42"/>
      <c r="Y2578" s="25"/>
    </row>
    <row r="2579" spans="5:25">
      <c r="F2579" s="4"/>
      <c r="H2579" s="25"/>
      <c r="I2579" s="25"/>
      <c r="M2579" s="42"/>
      <c r="N2579" s="9"/>
      <c r="O2579" s="9"/>
      <c r="P2579" s="9"/>
      <c r="Q2579" s="8"/>
      <c r="R2579" s="8"/>
      <c r="S2579" s="42"/>
      <c r="T2579" s="42"/>
      <c r="U2579" s="42"/>
      <c r="V2579" s="42"/>
      <c r="W2579" s="42"/>
      <c r="X2579" s="42"/>
      <c r="Y2579" s="25"/>
    </row>
    <row r="2580" spans="5:25">
      <c r="F2580" s="4"/>
      <c r="H2580" s="25"/>
      <c r="I2580" s="25"/>
      <c r="M2580" s="42"/>
      <c r="N2580" s="9"/>
      <c r="O2580" s="9"/>
      <c r="P2580" s="9"/>
      <c r="Q2580" s="8"/>
      <c r="R2580" s="8"/>
      <c r="S2580" s="42"/>
      <c r="T2580" s="42"/>
      <c r="U2580" s="42"/>
      <c r="V2580" s="42"/>
      <c r="W2580" s="42"/>
      <c r="X2580" s="42"/>
      <c r="Y2580" s="25"/>
    </row>
    <row r="2581" spans="5:25">
      <c r="E2581" s="38"/>
      <c r="F2581" s="4"/>
      <c r="H2581" s="25"/>
      <c r="I2581" s="25"/>
      <c r="M2581" s="42"/>
      <c r="N2581" s="9"/>
      <c r="O2581" s="9"/>
      <c r="P2581" s="9"/>
      <c r="Q2581" s="8"/>
      <c r="R2581" s="8"/>
      <c r="S2581" s="42"/>
      <c r="T2581" s="42"/>
      <c r="U2581" s="42"/>
      <c r="V2581" s="42"/>
      <c r="W2581" s="42"/>
      <c r="X2581" s="42"/>
      <c r="Y2581" s="25"/>
    </row>
    <row r="2582" spans="5:25">
      <c r="F2582" s="4"/>
      <c r="H2582" s="25"/>
      <c r="I2582" s="25"/>
      <c r="M2582" s="42"/>
      <c r="N2582" s="9"/>
      <c r="O2582" s="9"/>
      <c r="P2582" s="9"/>
      <c r="Q2582" s="8"/>
      <c r="R2582" s="8"/>
      <c r="S2582" s="42"/>
      <c r="T2582" s="42"/>
      <c r="U2582" s="42"/>
      <c r="V2582" s="42"/>
      <c r="W2582" s="42"/>
      <c r="X2582" s="42"/>
      <c r="Y2582" s="25"/>
    </row>
    <row r="2583" spans="5:25">
      <c r="F2583" s="4"/>
      <c r="H2583" s="25"/>
      <c r="I2583" s="25"/>
      <c r="M2583" s="42"/>
      <c r="N2583" s="9"/>
      <c r="O2583" s="9"/>
      <c r="P2583" s="9"/>
      <c r="Q2583" s="8"/>
      <c r="R2583" s="8"/>
      <c r="S2583" s="42"/>
      <c r="T2583" s="42"/>
      <c r="U2583" s="42"/>
      <c r="V2583" s="42"/>
      <c r="W2583" s="42"/>
      <c r="X2583" s="42"/>
      <c r="Y2583" s="25"/>
    </row>
    <row r="2584" spans="5:25">
      <c r="E2584" s="38"/>
      <c r="F2584" s="4"/>
      <c r="H2584" s="25"/>
      <c r="I2584" s="25"/>
      <c r="M2584" s="42"/>
      <c r="N2584" s="9"/>
      <c r="O2584" s="9"/>
      <c r="P2584" s="9"/>
      <c r="Q2584" s="8"/>
      <c r="R2584" s="8"/>
      <c r="S2584" s="42"/>
      <c r="T2584" s="42"/>
      <c r="U2584" s="42"/>
      <c r="V2584" s="42"/>
      <c r="W2584" s="42"/>
      <c r="X2584" s="42"/>
      <c r="Y2584" s="25"/>
    </row>
    <row r="2585" spans="5:25">
      <c r="F2585" s="4"/>
      <c r="H2585" s="25"/>
      <c r="I2585" s="25"/>
      <c r="M2585" s="42"/>
      <c r="N2585" s="9"/>
      <c r="O2585" s="9"/>
      <c r="P2585" s="9"/>
      <c r="Q2585" s="8"/>
      <c r="R2585" s="8"/>
      <c r="S2585" s="42"/>
      <c r="T2585" s="42"/>
      <c r="U2585" s="42"/>
      <c r="V2585" s="42"/>
      <c r="W2585" s="42"/>
      <c r="X2585" s="42"/>
      <c r="Y2585" s="25"/>
    </row>
    <row r="2586" spans="5:25">
      <c r="F2586" s="4"/>
      <c r="H2586" s="25"/>
      <c r="I2586" s="25"/>
      <c r="M2586" s="42"/>
      <c r="N2586" s="9"/>
      <c r="O2586" s="9"/>
      <c r="P2586" s="9"/>
      <c r="Q2586" s="8"/>
      <c r="R2586" s="8"/>
      <c r="S2586" s="42"/>
      <c r="T2586" s="42"/>
      <c r="U2586" s="42"/>
      <c r="V2586" s="42"/>
      <c r="W2586" s="42"/>
      <c r="X2586" s="42"/>
      <c r="Y2586" s="25"/>
    </row>
    <row r="2587" spans="5:25">
      <c r="F2587" s="4"/>
      <c r="H2587" s="25"/>
      <c r="I2587" s="25"/>
      <c r="M2587" s="42"/>
      <c r="N2587" s="9"/>
      <c r="O2587" s="9"/>
      <c r="P2587" s="9"/>
      <c r="Q2587" s="8"/>
      <c r="R2587" s="8"/>
      <c r="S2587" s="42"/>
      <c r="T2587" s="42"/>
      <c r="U2587" s="42"/>
      <c r="V2587" s="42"/>
      <c r="W2587" s="42"/>
      <c r="X2587" s="42"/>
      <c r="Y2587" s="25"/>
    </row>
    <row r="2588" spans="5:25">
      <c r="F2588" s="4"/>
      <c r="H2588" s="25"/>
      <c r="I2588" s="25"/>
      <c r="M2588" s="42"/>
      <c r="N2588" s="9"/>
      <c r="O2588" s="9"/>
      <c r="P2588" s="9"/>
      <c r="Q2588" s="8"/>
      <c r="R2588" s="8"/>
      <c r="S2588" s="42"/>
      <c r="T2588" s="42"/>
      <c r="U2588" s="42"/>
      <c r="V2588" s="42"/>
      <c r="W2588" s="42"/>
      <c r="X2588" s="42"/>
      <c r="Y2588" s="25"/>
    </row>
    <row r="2589" spans="5:25">
      <c r="F2589" s="4"/>
      <c r="H2589" s="25"/>
      <c r="I2589" s="25"/>
      <c r="M2589" s="42"/>
      <c r="N2589" s="9"/>
      <c r="O2589" s="9"/>
      <c r="P2589" s="9"/>
      <c r="Q2589" s="8"/>
      <c r="R2589" s="8"/>
      <c r="S2589" s="42"/>
      <c r="T2589" s="42"/>
      <c r="U2589" s="42"/>
      <c r="V2589" s="42"/>
      <c r="W2589" s="42"/>
      <c r="X2589" s="42"/>
      <c r="Y2589" s="25"/>
    </row>
    <row r="2590" spans="5:25">
      <c r="F2590" s="4"/>
      <c r="H2590" s="25"/>
      <c r="I2590" s="25"/>
      <c r="M2590" s="42"/>
      <c r="N2590" s="9"/>
      <c r="O2590" s="9"/>
      <c r="P2590" s="9"/>
      <c r="Q2590" s="8"/>
      <c r="R2590" s="8"/>
      <c r="S2590" s="42"/>
      <c r="T2590" s="42"/>
      <c r="U2590" s="42"/>
      <c r="V2590" s="42"/>
      <c r="W2590" s="42"/>
      <c r="X2590" s="42"/>
      <c r="Y2590" s="25"/>
    </row>
    <row r="2591" spans="5:25">
      <c r="F2591" s="4"/>
      <c r="H2591" s="25"/>
      <c r="I2591" s="25"/>
      <c r="M2591" s="42"/>
      <c r="N2591" s="9"/>
      <c r="O2591" s="9"/>
      <c r="P2591" s="9"/>
      <c r="Q2591" s="8"/>
      <c r="R2591" s="8"/>
      <c r="S2591" s="42"/>
      <c r="T2591" s="42"/>
      <c r="U2591" s="42"/>
      <c r="V2591" s="42"/>
      <c r="W2591" s="42"/>
      <c r="X2591" s="42"/>
      <c r="Y2591" s="25"/>
    </row>
    <row r="2592" spans="5:25">
      <c r="F2592" s="4"/>
      <c r="H2592" s="25"/>
      <c r="I2592" s="25"/>
      <c r="M2592" s="42"/>
      <c r="N2592" s="9"/>
      <c r="O2592" s="9"/>
      <c r="P2592" s="9"/>
      <c r="Q2592" s="8"/>
      <c r="R2592" s="8"/>
      <c r="S2592" s="42"/>
      <c r="T2592" s="42"/>
      <c r="U2592" s="42"/>
      <c r="V2592" s="42"/>
      <c r="W2592" s="42"/>
      <c r="X2592" s="42"/>
      <c r="Y2592" s="25"/>
    </row>
    <row r="2593" spans="6:25">
      <c r="F2593" s="4"/>
      <c r="H2593" s="25"/>
      <c r="I2593" s="25"/>
      <c r="M2593" s="42"/>
      <c r="N2593" s="9"/>
      <c r="O2593" s="9"/>
      <c r="P2593" s="9"/>
      <c r="Q2593" s="8"/>
      <c r="R2593" s="8"/>
      <c r="S2593" s="42"/>
      <c r="T2593" s="42"/>
      <c r="U2593" s="42"/>
      <c r="V2593" s="42"/>
      <c r="W2593" s="42"/>
      <c r="X2593" s="42"/>
      <c r="Y2593" s="25"/>
    </row>
    <row r="2594" spans="6:25">
      <c r="F2594" s="4"/>
      <c r="H2594" s="25"/>
      <c r="I2594" s="25"/>
      <c r="M2594" s="42"/>
      <c r="N2594" s="9"/>
      <c r="O2594" s="9"/>
      <c r="P2594" s="9"/>
      <c r="Q2594" s="8"/>
      <c r="R2594" s="8"/>
      <c r="S2594" s="42"/>
      <c r="T2594" s="42"/>
      <c r="U2594" s="42"/>
      <c r="V2594" s="42"/>
      <c r="W2594" s="42"/>
      <c r="X2594" s="42"/>
      <c r="Y2594" s="25"/>
    </row>
    <row r="2595" spans="6:25">
      <c r="F2595" s="4"/>
      <c r="H2595" s="25"/>
      <c r="I2595" s="25"/>
      <c r="M2595" s="42"/>
      <c r="N2595" s="9"/>
      <c r="O2595" s="9"/>
      <c r="P2595" s="9"/>
      <c r="Q2595" s="8"/>
      <c r="R2595" s="8"/>
      <c r="S2595" s="42"/>
      <c r="T2595" s="42"/>
      <c r="U2595" s="42"/>
      <c r="V2595" s="42"/>
      <c r="W2595" s="42"/>
      <c r="X2595" s="42"/>
      <c r="Y2595" s="25"/>
    </row>
    <row r="2596" spans="6:25">
      <c r="F2596" s="4"/>
      <c r="H2596" s="25"/>
      <c r="I2596" s="25"/>
      <c r="M2596" s="42"/>
      <c r="N2596" s="9"/>
      <c r="O2596" s="9"/>
      <c r="P2596" s="9"/>
      <c r="Q2596" s="8"/>
      <c r="R2596" s="8"/>
      <c r="S2596" s="42"/>
      <c r="T2596" s="42"/>
      <c r="U2596" s="42"/>
      <c r="V2596" s="42"/>
      <c r="W2596" s="42"/>
      <c r="X2596" s="42"/>
      <c r="Y2596" s="25"/>
    </row>
    <row r="2597" spans="6:25">
      <c r="F2597" s="4"/>
      <c r="H2597" s="25"/>
      <c r="I2597" s="25"/>
      <c r="M2597" s="42"/>
      <c r="N2597" s="9"/>
      <c r="O2597" s="9"/>
      <c r="P2597" s="9"/>
      <c r="Q2597" s="8"/>
      <c r="R2597" s="8"/>
      <c r="S2597" s="42"/>
      <c r="T2597" s="42"/>
      <c r="U2597" s="42"/>
      <c r="V2597" s="42"/>
      <c r="W2597" s="42"/>
      <c r="X2597" s="42"/>
      <c r="Y2597" s="25"/>
    </row>
    <row r="2598" spans="6:25">
      <c r="F2598" s="4"/>
      <c r="H2598" s="25"/>
      <c r="I2598" s="25"/>
      <c r="M2598" s="42"/>
      <c r="N2598" s="9"/>
      <c r="O2598" s="9"/>
      <c r="P2598" s="9"/>
      <c r="Q2598" s="8"/>
      <c r="R2598" s="8"/>
      <c r="S2598" s="42"/>
      <c r="T2598" s="42"/>
      <c r="U2598" s="42"/>
      <c r="V2598" s="42"/>
      <c r="W2598" s="42"/>
      <c r="X2598" s="42"/>
      <c r="Y2598" s="25"/>
    </row>
    <row r="2599" spans="6:25">
      <c r="F2599" s="4"/>
      <c r="H2599" s="25"/>
      <c r="I2599" s="25"/>
      <c r="M2599" s="42"/>
      <c r="N2599" s="9"/>
      <c r="O2599" s="9"/>
      <c r="P2599" s="9"/>
      <c r="Q2599" s="8"/>
      <c r="R2599" s="8"/>
      <c r="S2599" s="42"/>
      <c r="T2599" s="42"/>
      <c r="U2599" s="42"/>
      <c r="V2599" s="42"/>
      <c r="W2599" s="42"/>
      <c r="X2599" s="42"/>
      <c r="Y2599" s="25"/>
    </row>
    <row r="2600" spans="6:25">
      <c r="F2600" s="4"/>
      <c r="H2600" s="25"/>
      <c r="I2600" s="25"/>
      <c r="M2600" s="42"/>
      <c r="N2600" s="9"/>
      <c r="O2600" s="9"/>
      <c r="P2600" s="9"/>
      <c r="Q2600" s="8"/>
      <c r="R2600" s="8"/>
      <c r="S2600" s="42"/>
      <c r="T2600" s="42"/>
      <c r="U2600" s="42"/>
      <c r="V2600" s="42"/>
      <c r="W2600" s="42"/>
      <c r="X2600" s="42"/>
      <c r="Y2600" s="25"/>
    </row>
    <row r="2601" spans="6:25">
      <c r="F2601" s="4"/>
      <c r="H2601" s="25"/>
      <c r="I2601" s="25"/>
      <c r="M2601" s="42"/>
      <c r="N2601" s="9"/>
      <c r="O2601" s="9"/>
      <c r="P2601" s="9"/>
      <c r="Q2601" s="8"/>
      <c r="R2601" s="8"/>
      <c r="S2601" s="42"/>
      <c r="T2601" s="42"/>
      <c r="U2601" s="42"/>
      <c r="V2601" s="42"/>
      <c r="W2601" s="42"/>
      <c r="X2601" s="42"/>
      <c r="Y2601" s="25"/>
    </row>
    <row r="2602" spans="6:25">
      <c r="F2602" s="4"/>
      <c r="H2602" s="25"/>
      <c r="I2602" s="25"/>
      <c r="M2602" s="42"/>
      <c r="N2602" s="9"/>
      <c r="O2602" s="9"/>
      <c r="P2602" s="9"/>
      <c r="Q2602" s="8"/>
      <c r="R2602" s="8"/>
      <c r="S2602" s="42"/>
      <c r="T2602" s="42"/>
      <c r="U2602" s="42"/>
      <c r="V2602" s="42"/>
      <c r="W2602" s="42"/>
      <c r="X2602" s="42"/>
      <c r="Y2602" s="25"/>
    </row>
    <row r="2603" spans="6:25">
      <c r="F2603" s="4"/>
      <c r="H2603" s="25"/>
      <c r="I2603" s="25"/>
      <c r="M2603" s="42"/>
      <c r="N2603" s="9"/>
      <c r="O2603" s="9"/>
      <c r="P2603" s="9"/>
      <c r="Q2603" s="8"/>
      <c r="R2603" s="8"/>
      <c r="S2603" s="42"/>
      <c r="T2603" s="42"/>
      <c r="U2603" s="42"/>
      <c r="V2603" s="42"/>
      <c r="W2603" s="42"/>
      <c r="X2603" s="42"/>
      <c r="Y2603" s="25"/>
    </row>
    <row r="2604" spans="6:25">
      <c r="F2604" s="4"/>
      <c r="H2604" s="25"/>
      <c r="I2604" s="25"/>
      <c r="M2604" s="42"/>
      <c r="N2604" s="9"/>
      <c r="O2604" s="9"/>
      <c r="P2604" s="9"/>
      <c r="Q2604" s="8"/>
      <c r="R2604" s="8"/>
      <c r="S2604" s="42"/>
      <c r="T2604" s="42"/>
      <c r="U2604" s="42"/>
      <c r="V2604" s="42"/>
      <c r="W2604" s="42"/>
      <c r="X2604" s="42"/>
      <c r="Y2604" s="25"/>
    </row>
    <row r="2605" spans="6:25">
      <c r="F2605" s="4"/>
      <c r="H2605" s="25"/>
      <c r="I2605" s="25"/>
      <c r="M2605" s="42"/>
      <c r="N2605" s="9"/>
      <c r="O2605" s="9"/>
      <c r="P2605" s="9"/>
      <c r="Q2605" s="8"/>
      <c r="R2605" s="8"/>
      <c r="S2605" s="42"/>
      <c r="T2605" s="42"/>
      <c r="U2605" s="42"/>
      <c r="V2605" s="42"/>
      <c r="W2605" s="42"/>
      <c r="X2605" s="42"/>
      <c r="Y2605" s="25"/>
    </row>
    <row r="2606" spans="6:25">
      <c r="F2606" s="4"/>
      <c r="H2606" s="25"/>
      <c r="I2606" s="25"/>
      <c r="M2606" s="42"/>
      <c r="N2606" s="9"/>
      <c r="O2606" s="9"/>
      <c r="P2606" s="9"/>
      <c r="Q2606" s="8"/>
      <c r="R2606" s="8"/>
      <c r="S2606" s="42"/>
      <c r="T2606" s="42"/>
      <c r="U2606" s="42"/>
      <c r="V2606" s="42"/>
      <c r="W2606" s="42"/>
      <c r="X2606" s="42"/>
      <c r="Y2606" s="25"/>
    </row>
    <row r="2607" spans="6:25">
      <c r="F2607" s="4"/>
      <c r="H2607" s="25"/>
      <c r="I2607" s="25"/>
      <c r="M2607" s="42"/>
      <c r="N2607" s="9"/>
      <c r="O2607" s="9"/>
      <c r="P2607" s="9"/>
      <c r="Q2607" s="8"/>
      <c r="R2607" s="8"/>
      <c r="S2607" s="42"/>
      <c r="T2607" s="42"/>
      <c r="U2607" s="42"/>
      <c r="V2607" s="42"/>
      <c r="W2607" s="42"/>
      <c r="X2607" s="42"/>
      <c r="Y2607" s="25"/>
    </row>
    <row r="2608" spans="6:25">
      <c r="F2608" s="4"/>
      <c r="H2608" s="25"/>
      <c r="I2608" s="25"/>
      <c r="M2608" s="42"/>
      <c r="N2608" s="9"/>
      <c r="O2608" s="9"/>
      <c r="P2608" s="9"/>
      <c r="Q2608" s="8"/>
      <c r="R2608" s="8"/>
      <c r="S2608" s="42"/>
      <c r="T2608" s="42"/>
      <c r="U2608" s="42"/>
      <c r="V2608" s="42"/>
      <c r="W2608" s="42"/>
      <c r="X2608" s="42"/>
      <c r="Y2608" s="25"/>
    </row>
    <row r="2609" spans="5:25">
      <c r="F2609" s="4"/>
      <c r="H2609" s="25"/>
      <c r="I2609" s="25"/>
      <c r="M2609" s="42"/>
      <c r="N2609" s="9"/>
      <c r="O2609" s="9"/>
      <c r="P2609" s="9"/>
      <c r="Q2609" s="8"/>
      <c r="R2609" s="8"/>
      <c r="S2609" s="42"/>
      <c r="T2609" s="42"/>
      <c r="U2609" s="42"/>
      <c r="V2609" s="42"/>
      <c r="W2609" s="42"/>
      <c r="X2609" s="42"/>
      <c r="Y2609" s="25"/>
    </row>
    <row r="2610" spans="5:25">
      <c r="F2610" s="4"/>
      <c r="H2610" s="25"/>
      <c r="I2610" s="25"/>
      <c r="M2610" s="42"/>
      <c r="N2610" s="9"/>
      <c r="O2610" s="9"/>
      <c r="P2610" s="9"/>
      <c r="Q2610" s="8"/>
      <c r="R2610" s="8"/>
      <c r="S2610" s="42"/>
      <c r="T2610" s="42"/>
      <c r="U2610" s="42"/>
      <c r="V2610" s="42"/>
      <c r="W2610" s="42"/>
      <c r="X2610" s="42"/>
      <c r="Y2610" s="25"/>
    </row>
    <row r="2611" spans="5:25">
      <c r="F2611" s="4"/>
      <c r="H2611" s="25"/>
      <c r="I2611" s="25"/>
      <c r="M2611" s="42"/>
      <c r="N2611" s="9"/>
      <c r="O2611" s="9"/>
      <c r="P2611" s="9"/>
      <c r="Q2611" s="8"/>
      <c r="R2611" s="8"/>
      <c r="S2611" s="42"/>
      <c r="T2611" s="42"/>
      <c r="U2611" s="42"/>
      <c r="V2611" s="42"/>
      <c r="W2611" s="42"/>
      <c r="X2611" s="42"/>
      <c r="Y2611" s="25"/>
    </row>
    <row r="2612" spans="5:25">
      <c r="F2612" s="4"/>
      <c r="H2612" s="25"/>
      <c r="I2612" s="25"/>
      <c r="M2612" s="42"/>
      <c r="N2612" s="9"/>
      <c r="O2612" s="9"/>
      <c r="P2612" s="9"/>
      <c r="Q2612" s="8"/>
      <c r="R2612" s="8"/>
      <c r="S2612" s="42"/>
      <c r="T2612" s="42"/>
      <c r="U2612" s="42"/>
      <c r="V2612" s="42"/>
      <c r="W2612" s="42"/>
      <c r="X2612" s="42"/>
      <c r="Y2612" s="25"/>
    </row>
    <row r="2613" spans="5:25">
      <c r="F2613" s="4"/>
      <c r="H2613" s="25"/>
      <c r="I2613" s="25"/>
      <c r="M2613" s="42"/>
      <c r="N2613" s="9"/>
      <c r="O2613" s="9"/>
      <c r="P2613" s="9"/>
      <c r="Q2613" s="8"/>
      <c r="R2613" s="8"/>
      <c r="S2613" s="42"/>
      <c r="T2613" s="42"/>
      <c r="U2613" s="42"/>
      <c r="V2613" s="42"/>
      <c r="W2613" s="42"/>
      <c r="X2613" s="42"/>
      <c r="Y2613" s="25"/>
    </row>
    <row r="2614" spans="5:25">
      <c r="F2614" s="4"/>
      <c r="H2614" s="25"/>
      <c r="I2614" s="25"/>
      <c r="M2614" s="42"/>
      <c r="N2614" s="9"/>
      <c r="O2614" s="9"/>
      <c r="P2614" s="9"/>
      <c r="Q2614" s="8"/>
      <c r="R2614" s="8"/>
      <c r="S2614" s="42"/>
      <c r="T2614" s="42"/>
      <c r="U2614" s="42"/>
      <c r="V2614" s="42"/>
      <c r="W2614" s="42"/>
      <c r="X2614" s="42"/>
      <c r="Y2614" s="25"/>
    </row>
    <row r="2615" spans="5:25">
      <c r="F2615" s="4"/>
      <c r="H2615" s="25"/>
      <c r="I2615" s="25"/>
      <c r="M2615" s="42"/>
      <c r="N2615" s="9"/>
      <c r="O2615" s="9"/>
      <c r="P2615" s="9"/>
      <c r="Q2615" s="8"/>
      <c r="R2615" s="8"/>
      <c r="S2615" s="42"/>
      <c r="T2615" s="42"/>
      <c r="U2615" s="42"/>
      <c r="V2615" s="42"/>
      <c r="W2615" s="42"/>
      <c r="X2615" s="42"/>
      <c r="Y2615" s="25"/>
    </row>
    <row r="2616" spans="5:25">
      <c r="F2616" s="4"/>
      <c r="H2616" s="25"/>
      <c r="I2616" s="25"/>
      <c r="M2616" s="42"/>
      <c r="N2616" s="9"/>
      <c r="O2616" s="9"/>
      <c r="P2616" s="9"/>
      <c r="Q2616" s="8"/>
      <c r="R2616" s="8"/>
      <c r="S2616" s="42"/>
      <c r="T2616" s="42"/>
      <c r="U2616" s="42"/>
      <c r="V2616" s="42"/>
      <c r="W2616" s="42"/>
      <c r="X2616" s="42"/>
      <c r="Y2616" s="25"/>
    </row>
    <row r="2617" spans="5:25">
      <c r="F2617" s="4"/>
      <c r="H2617" s="25"/>
      <c r="I2617" s="25"/>
      <c r="M2617" s="42"/>
      <c r="N2617" s="9"/>
      <c r="O2617" s="9"/>
      <c r="P2617" s="9"/>
      <c r="Q2617" s="8"/>
      <c r="R2617" s="8"/>
      <c r="S2617" s="42"/>
      <c r="T2617" s="42"/>
      <c r="U2617" s="42"/>
      <c r="V2617" s="42"/>
      <c r="W2617" s="42"/>
      <c r="X2617" s="42"/>
      <c r="Y2617" s="25"/>
    </row>
    <row r="2618" spans="5:25">
      <c r="F2618" s="4"/>
      <c r="H2618" s="25"/>
      <c r="I2618" s="25"/>
      <c r="M2618" s="42"/>
      <c r="N2618" s="9"/>
      <c r="O2618" s="9"/>
      <c r="P2618" s="9"/>
      <c r="Q2618" s="8"/>
      <c r="R2618" s="8"/>
      <c r="S2618" s="42"/>
      <c r="T2618" s="42"/>
      <c r="U2618" s="42"/>
      <c r="V2618" s="42"/>
      <c r="W2618" s="42"/>
      <c r="X2618" s="42"/>
      <c r="Y2618" s="25"/>
    </row>
    <row r="2619" spans="5:25">
      <c r="F2619" s="4"/>
      <c r="H2619" s="25"/>
      <c r="I2619" s="25"/>
      <c r="M2619" s="42"/>
      <c r="N2619" s="9"/>
      <c r="O2619" s="9"/>
      <c r="P2619" s="9"/>
      <c r="Q2619" s="8"/>
      <c r="R2619" s="8"/>
      <c r="S2619" s="42"/>
      <c r="T2619" s="42"/>
      <c r="U2619" s="42"/>
      <c r="V2619" s="42"/>
      <c r="W2619" s="42"/>
      <c r="X2619" s="42"/>
      <c r="Y2619" s="25"/>
    </row>
    <row r="2620" spans="5:25">
      <c r="F2620" s="4"/>
      <c r="H2620" s="25"/>
      <c r="I2620" s="25"/>
      <c r="M2620" s="42"/>
      <c r="N2620" s="9"/>
      <c r="O2620" s="9"/>
      <c r="P2620" s="9"/>
      <c r="Q2620" s="8"/>
      <c r="R2620" s="8"/>
      <c r="S2620" s="42"/>
      <c r="T2620" s="42"/>
      <c r="U2620" s="42"/>
      <c r="V2620" s="42"/>
      <c r="W2620" s="42"/>
      <c r="X2620" s="42"/>
      <c r="Y2620" s="25"/>
    </row>
    <row r="2621" spans="5:25">
      <c r="F2621" s="4"/>
      <c r="H2621" s="25"/>
      <c r="I2621" s="25"/>
      <c r="M2621" s="42"/>
      <c r="N2621" s="9"/>
      <c r="O2621" s="9"/>
      <c r="P2621" s="9"/>
      <c r="Q2621" s="8"/>
      <c r="R2621" s="8"/>
      <c r="S2621" s="42"/>
      <c r="T2621" s="42"/>
      <c r="U2621" s="42"/>
      <c r="V2621" s="42"/>
      <c r="W2621" s="42"/>
      <c r="X2621" s="42"/>
      <c r="Y2621" s="25"/>
    </row>
    <row r="2622" spans="5:25">
      <c r="F2622" s="4"/>
      <c r="H2622" s="25"/>
      <c r="I2622" s="25"/>
      <c r="M2622" s="42"/>
      <c r="N2622" s="9"/>
      <c r="O2622" s="9"/>
      <c r="P2622" s="9"/>
      <c r="Q2622" s="8"/>
      <c r="R2622" s="8"/>
      <c r="S2622" s="42"/>
      <c r="T2622" s="42"/>
      <c r="U2622" s="42"/>
      <c r="V2622" s="42"/>
      <c r="W2622" s="42"/>
      <c r="X2622" s="42"/>
      <c r="Y2622" s="25"/>
    </row>
    <row r="2623" spans="5:25">
      <c r="F2623" s="4"/>
      <c r="H2623" s="25"/>
      <c r="I2623" s="25"/>
      <c r="M2623" s="42"/>
      <c r="N2623" s="9"/>
      <c r="O2623" s="9"/>
      <c r="P2623" s="9"/>
      <c r="Q2623" s="8"/>
      <c r="R2623" s="8"/>
      <c r="S2623" s="42"/>
      <c r="T2623" s="42"/>
      <c r="U2623" s="42"/>
      <c r="V2623" s="42"/>
      <c r="W2623" s="42"/>
      <c r="X2623" s="42"/>
      <c r="Y2623" s="25"/>
    </row>
    <row r="2624" spans="5:25">
      <c r="E2624" s="38"/>
      <c r="F2624" s="4"/>
      <c r="H2624" s="25"/>
      <c r="I2624" s="25"/>
      <c r="M2624" s="42"/>
      <c r="N2624" s="9"/>
      <c r="O2624" s="9"/>
      <c r="P2624" s="9"/>
      <c r="Q2624" s="8"/>
      <c r="R2624" s="8"/>
      <c r="S2624" s="42"/>
      <c r="T2624" s="42"/>
      <c r="U2624" s="42"/>
      <c r="V2624" s="42"/>
      <c r="W2624" s="42"/>
      <c r="X2624" s="42"/>
      <c r="Y2624" s="25"/>
    </row>
    <row r="2625" spans="5:25">
      <c r="F2625" s="4"/>
      <c r="H2625" s="25"/>
      <c r="I2625" s="25"/>
      <c r="M2625" s="42"/>
      <c r="N2625" s="9"/>
      <c r="O2625" s="9"/>
      <c r="P2625" s="9"/>
      <c r="Q2625" s="8"/>
      <c r="R2625" s="8"/>
      <c r="S2625" s="42"/>
      <c r="T2625" s="42"/>
      <c r="U2625" s="42"/>
      <c r="V2625" s="42"/>
      <c r="W2625" s="42"/>
      <c r="X2625" s="42"/>
      <c r="Y2625" s="25"/>
    </row>
    <row r="2626" spans="5:25">
      <c r="F2626" s="4"/>
      <c r="H2626" s="25"/>
      <c r="I2626" s="25"/>
      <c r="M2626" s="42"/>
      <c r="N2626" s="9"/>
      <c r="O2626" s="9"/>
      <c r="P2626" s="9"/>
      <c r="Q2626" s="8"/>
      <c r="R2626" s="8"/>
      <c r="S2626" s="42"/>
      <c r="T2626" s="42"/>
      <c r="U2626" s="42"/>
      <c r="V2626" s="42"/>
      <c r="W2626" s="42"/>
      <c r="X2626" s="42"/>
      <c r="Y2626" s="25"/>
    </row>
    <row r="2627" spans="5:25">
      <c r="E2627" s="38"/>
      <c r="F2627" s="4"/>
      <c r="H2627" s="25"/>
      <c r="I2627" s="25"/>
      <c r="M2627" s="42"/>
      <c r="N2627" s="9"/>
      <c r="O2627" s="9"/>
      <c r="P2627" s="9"/>
      <c r="Q2627" s="8"/>
      <c r="R2627" s="8"/>
      <c r="S2627" s="42"/>
      <c r="T2627" s="42"/>
      <c r="U2627" s="42"/>
      <c r="V2627" s="42"/>
      <c r="W2627" s="42"/>
      <c r="X2627" s="42"/>
      <c r="Y2627" s="25"/>
    </row>
    <row r="2628" spans="5:25">
      <c r="F2628" s="4"/>
      <c r="H2628" s="25"/>
      <c r="I2628" s="25"/>
      <c r="M2628" s="42"/>
      <c r="N2628" s="9"/>
      <c r="O2628" s="9"/>
      <c r="P2628" s="9"/>
      <c r="Q2628" s="8"/>
      <c r="R2628" s="8"/>
      <c r="S2628" s="42"/>
      <c r="T2628" s="42"/>
      <c r="U2628" s="42"/>
      <c r="V2628" s="42"/>
      <c r="W2628" s="42"/>
      <c r="X2628" s="42"/>
      <c r="Y2628" s="25"/>
    </row>
    <row r="2629" spans="5:25">
      <c r="F2629" s="4"/>
      <c r="H2629" s="25"/>
      <c r="I2629" s="25"/>
      <c r="M2629" s="42"/>
      <c r="N2629" s="9"/>
      <c r="O2629" s="9"/>
      <c r="P2629" s="9"/>
      <c r="Q2629" s="8"/>
      <c r="R2629" s="8"/>
      <c r="S2629" s="42"/>
      <c r="T2629" s="42"/>
      <c r="U2629" s="42"/>
      <c r="V2629" s="42"/>
      <c r="W2629" s="42"/>
      <c r="X2629" s="42"/>
      <c r="Y2629" s="25"/>
    </row>
    <row r="2630" spans="5:25">
      <c r="F2630" s="4"/>
      <c r="H2630" s="25"/>
      <c r="I2630" s="25"/>
      <c r="M2630" s="42"/>
      <c r="N2630" s="9"/>
      <c r="O2630" s="9"/>
      <c r="P2630" s="9"/>
      <c r="Q2630" s="8"/>
      <c r="R2630" s="8"/>
      <c r="S2630" s="42"/>
      <c r="T2630" s="42"/>
      <c r="U2630" s="42"/>
      <c r="V2630" s="42"/>
      <c r="W2630" s="42"/>
      <c r="X2630" s="42"/>
      <c r="Y2630" s="25"/>
    </row>
    <row r="2631" spans="5:25">
      <c r="E2631" s="38"/>
      <c r="F2631" s="4"/>
      <c r="H2631" s="25"/>
      <c r="I2631" s="25"/>
      <c r="M2631" s="42"/>
      <c r="N2631" s="9"/>
      <c r="O2631" s="9"/>
      <c r="P2631" s="9"/>
      <c r="Q2631" s="8"/>
      <c r="R2631" s="8"/>
      <c r="S2631" s="42"/>
      <c r="T2631" s="42"/>
      <c r="U2631" s="42"/>
      <c r="V2631" s="42"/>
      <c r="W2631" s="42"/>
      <c r="X2631" s="42"/>
      <c r="Y2631" s="25"/>
    </row>
    <row r="2632" spans="5:25">
      <c r="F2632" s="4"/>
      <c r="H2632" s="25"/>
      <c r="I2632" s="25"/>
      <c r="M2632" s="42"/>
      <c r="N2632" s="9"/>
      <c r="O2632" s="9"/>
      <c r="P2632" s="9"/>
      <c r="Q2632" s="8"/>
      <c r="R2632" s="8"/>
      <c r="S2632" s="42"/>
      <c r="T2632" s="42"/>
      <c r="U2632" s="42"/>
      <c r="V2632" s="42"/>
      <c r="W2632" s="42"/>
      <c r="X2632" s="42"/>
      <c r="Y2632" s="25"/>
    </row>
    <row r="2633" spans="5:25">
      <c r="F2633" s="4"/>
      <c r="H2633" s="25"/>
      <c r="I2633" s="25"/>
      <c r="M2633" s="42"/>
      <c r="N2633" s="9"/>
      <c r="O2633" s="9"/>
      <c r="P2633" s="9"/>
      <c r="Q2633" s="8"/>
      <c r="R2633" s="8"/>
      <c r="S2633" s="42"/>
      <c r="T2633" s="42"/>
      <c r="U2633" s="42"/>
      <c r="V2633" s="42"/>
      <c r="W2633" s="42"/>
      <c r="X2633" s="42"/>
      <c r="Y2633" s="25"/>
    </row>
    <row r="2634" spans="5:25">
      <c r="F2634" s="4"/>
      <c r="H2634" s="25"/>
      <c r="I2634" s="25"/>
      <c r="M2634" s="42"/>
      <c r="N2634" s="9"/>
      <c r="O2634" s="9"/>
      <c r="P2634" s="9"/>
      <c r="Q2634" s="8"/>
      <c r="R2634" s="8"/>
      <c r="S2634" s="42"/>
      <c r="T2634" s="42"/>
      <c r="U2634" s="42"/>
      <c r="V2634" s="42"/>
      <c r="W2634" s="42"/>
      <c r="X2634" s="42"/>
      <c r="Y2634" s="25"/>
    </row>
    <row r="2635" spans="5:25">
      <c r="F2635" s="4"/>
      <c r="H2635" s="25"/>
      <c r="I2635" s="25"/>
      <c r="M2635" s="42"/>
      <c r="N2635" s="9"/>
      <c r="O2635" s="9"/>
      <c r="P2635" s="9"/>
      <c r="Q2635" s="8"/>
      <c r="R2635" s="8"/>
      <c r="S2635" s="42"/>
      <c r="T2635" s="42"/>
      <c r="U2635" s="42"/>
      <c r="V2635" s="42"/>
      <c r="W2635" s="42"/>
      <c r="X2635" s="42"/>
      <c r="Y2635" s="25"/>
    </row>
    <row r="2636" spans="5:25">
      <c r="F2636" s="4"/>
      <c r="H2636" s="25"/>
      <c r="I2636" s="25"/>
      <c r="M2636" s="42"/>
      <c r="N2636" s="9"/>
      <c r="O2636" s="9"/>
      <c r="P2636" s="9"/>
      <c r="Q2636" s="8"/>
      <c r="R2636" s="8"/>
      <c r="S2636" s="42"/>
      <c r="T2636" s="42"/>
      <c r="U2636" s="42"/>
      <c r="V2636" s="42"/>
      <c r="W2636" s="42"/>
      <c r="X2636" s="42"/>
      <c r="Y2636" s="25"/>
    </row>
    <row r="2637" spans="5:25">
      <c r="F2637" s="4"/>
      <c r="H2637" s="25"/>
      <c r="I2637" s="25"/>
      <c r="M2637" s="42"/>
      <c r="N2637" s="9"/>
      <c r="O2637" s="9"/>
      <c r="P2637" s="9"/>
      <c r="Q2637" s="8"/>
      <c r="R2637" s="8"/>
      <c r="S2637" s="42"/>
      <c r="T2637" s="42"/>
      <c r="U2637" s="42"/>
      <c r="V2637" s="42"/>
      <c r="W2637" s="42"/>
      <c r="X2637" s="42"/>
      <c r="Y2637" s="25"/>
    </row>
    <row r="2638" spans="5:25">
      <c r="F2638" s="4"/>
      <c r="H2638" s="25"/>
      <c r="I2638" s="25"/>
      <c r="M2638" s="42"/>
      <c r="N2638" s="9"/>
      <c r="O2638" s="9"/>
      <c r="P2638" s="9"/>
      <c r="Q2638" s="8"/>
      <c r="R2638" s="8"/>
      <c r="S2638" s="42"/>
      <c r="T2638" s="42"/>
      <c r="U2638" s="42"/>
      <c r="V2638" s="42"/>
      <c r="W2638" s="42"/>
      <c r="X2638" s="42"/>
      <c r="Y2638" s="25"/>
    </row>
    <row r="2639" spans="5:25">
      <c r="F2639" s="4"/>
      <c r="H2639" s="25"/>
      <c r="I2639" s="25"/>
      <c r="M2639" s="42"/>
      <c r="N2639" s="9"/>
      <c r="O2639" s="9"/>
      <c r="P2639" s="9"/>
      <c r="Q2639" s="8"/>
      <c r="R2639" s="8"/>
      <c r="S2639" s="42"/>
      <c r="T2639" s="42"/>
      <c r="U2639" s="42"/>
      <c r="V2639" s="42"/>
      <c r="W2639" s="42"/>
      <c r="X2639" s="42"/>
      <c r="Y2639" s="25"/>
    </row>
    <row r="2640" spans="5:25">
      <c r="F2640" s="4"/>
      <c r="H2640" s="25"/>
      <c r="I2640" s="25"/>
      <c r="M2640" s="42"/>
      <c r="N2640" s="9"/>
      <c r="O2640" s="9"/>
      <c r="P2640" s="9"/>
      <c r="Q2640" s="8"/>
      <c r="R2640" s="8"/>
      <c r="S2640" s="42"/>
      <c r="T2640" s="42"/>
      <c r="U2640" s="42"/>
      <c r="V2640" s="42"/>
      <c r="W2640" s="42"/>
      <c r="X2640" s="42"/>
      <c r="Y2640" s="25"/>
    </row>
    <row r="2641" spans="5:25">
      <c r="F2641" s="4"/>
      <c r="H2641" s="25"/>
      <c r="I2641" s="25"/>
      <c r="M2641" s="42"/>
      <c r="N2641" s="9"/>
      <c r="O2641" s="9"/>
      <c r="P2641" s="9"/>
      <c r="Q2641" s="8"/>
      <c r="R2641" s="8"/>
      <c r="S2641" s="42"/>
      <c r="T2641" s="42"/>
      <c r="U2641" s="42"/>
      <c r="V2641" s="42"/>
      <c r="W2641" s="42"/>
      <c r="X2641" s="42"/>
      <c r="Y2641" s="25"/>
    </row>
    <row r="2642" spans="5:25">
      <c r="F2642" s="4"/>
      <c r="H2642" s="25"/>
      <c r="I2642" s="25"/>
      <c r="M2642" s="42"/>
      <c r="N2642" s="9"/>
      <c r="O2642" s="9"/>
      <c r="P2642" s="9"/>
      <c r="Q2642" s="8"/>
      <c r="R2642" s="8"/>
      <c r="S2642" s="42"/>
      <c r="T2642" s="42"/>
      <c r="U2642" s="42"/>
      <c r="V2642" s="42"/>
      <c r="W2642" s="42"/>
      <c r="X2642" s="42"/>
      <c r="Y2642" s="25"/>
    </row>
    <row r="2643" spans="5:25">
      <c r="F2643" s="4"/>
      <c r="H2643" s="25"/>
      <c r="I2643" s="25"/>
      <c r="M2643" s="42"/>
      <c r="N2643" s="9"/>
      <c r="O2643" s="9"/>
      <c r="P2643" s="9"/>
      <c r="Q2643" s="8"/>
      <c r="R2643" s="8"/>
      <c r="S2643" s="42"/>
      <c r="T2643" s="42"/>
      <c r="U2643" s="42"/>
      <c r="V2643" s="42"/>
      <c r="W2643" s="42"/>
      <c r="X2643" s="42"/>
      <c r="Y2643" s="25"/>
    </row>
    <row r="2644" spans="5:25">
      <c r="F2644" s="4"/>
      <c r="H2644" s="25"/>
      <c r="I2644" s="25"/>
      <c r="M2644" s="42"/>
      <c r="N2644" s="9"/>
      <c r="O2644" s="9"/>
      <c r="P2644" s="9"/>
      <c r="Q2644" s="8"/>
      <c r="R2644" s="8"/>
      <c r="S2644" s="42"/>
      <c r="T2644" s="42"/>
      <c r="U2644" s="42"/>
      <c r="V2644" s="42"/>
      <c r="W2644" s="42"/>
      <c r="X2644" s="42"/>
      <c r="Y2644" s="25"/>
    </row>
    <row r="2645" spans="5:25">
      <c r="E2645" s="38"/>
      <c r="F2645" s="4"/>
      <c r="H2645" s="25"/>
      <c r="I2645" s="25"/>
      <c r="M2645" s="42"/>
      <c r="N2645" s="9"/>
      <c r="O2645" s="9"/>
      <c r="P2645" s="9"/>
      <c r="Q2645" s="8"/>
      <c r="R2645" s="8"/>
      <c r="S2645" s="42"/>
      <c r="T2645" s="42"/>
      <c r="U2645" s="42"/>
      <c r="V2645" s="42"/>
      <c r="W2645" s="42"/>
      <c r="X2645" s="42"/>
      <c r="Y2645" s="25"/>
    </row>
    <row r="2646" spans="5:25">
      <c r="F2646" s="4"/>
      <c r="H2646" s="25"/>
      <c r="I2646" s="25"/>
      <c r="M2646" s="42"/>
      <c r="N2646" s="9"/>
      <c r="O2646" s="9"/>
      <c r="P2646" s="9"/>
      <c r="Q2646" s="8"/>
      <c r="R2646" s="8"/>
      <c r="S2646" s="42"/>
      <c r="T2646" s="42"/>
      <c r="U2646" s="42"/>
      <c r="V2646" s="42"/>
      <c r="W2646" s="42"/>
      <c r="X2646" s="42"/>
      <c r="Y2646" s="25"/>
    </row>
    <row r="2647" spans="5:25">
      <c r="F2647" s="4"/>
      <c r="H2647" s="25"/>
      <c r="I2647" s="25"/>
      <c r="M2647" s="42"/>
      <c r="N2647" s="9"/>
      <c r="O2647" s="9"/>
      <c r="P2647" s="9"/>
      <c r="Q2647" s="8"/>
      <c r="R2647" s="8"/>
      <c r="S2647" s="42"/>
      <c r="T2647" s="42"/>
      <c r="U2647" s="42"/>
      <c r="V2647" s="42"/>
      <c r="W2647" s="42"/>
      <c r="X2647" s="42"/>
      <c r="Y2647" s="25"/>
    </row>
    <row r="2648" spans="5:25">
      <c r="F2648" s="4"/>
      <c r="H2648" s="25"/>
      <c r="I2648" s="25"/>
      <c r="M2648" s="42"/>
      <c r="N2648" s="9"/>
      <c r="O2648" s="9"/>
      <c r="P2648" s="9"/>
      <c r="Q2648" s="8"/>
      <c r="R2648" s="8"/>
      <c r="S2648" s="42"/>
      <c r="T2648" s="42"/>
      <c r="U2648" s="42"/>
      <c r="V2648" s="42"/>
      <c r="W2648" s="42"/>
      <c r="X2648" s="42"/>
      <c r="Y2648" s="25"/>
    </row>
    <row r="2649" spans="5:25">
      <c r="F2649" s="4"/>
      <c r="H2649" s="25"/>
      <c r="I2649" s="25"/>
      <c r="M2649" s="42"/>
      <c r="N2649" s="9"/>
      <c r="O2649" s="9"/>
      <c r="P2649" s="9"/>
      <c r="Q2649" s="8"/>
      <c r="R2649" s="8"/>
      <c r="S2649" s="42"/>
      <c r="T2649" s="42"/>
      <c r="U2649" s="42"/>
      <c r="V2649" s="42"/>
      <c r="W2649" s="42"/>
      <c r="X2649" s="42"/>
      <c r="Y2649" s="25"/>
    </row>
    <row r="2650" spans="5:25">
      <c r="F2650" s="4"/>
      <c r="H2650" s="25"/>
      <c r="I2650" s="25"/>
      <c r="M2650" s="42"/>
      <c r="N2650" s="9"/>
      <c r="O2650" s="9"/>
      <c r="P2650" s="9"/>
      <c r="Q2650" s="8"/>
      <c r="R2650" s="8"/>
      <c r="S2650" s="42"/>
      <c r="T2650" s="42"/>
      <c r="U2650" s="42"/>
      <c r="V2650" s="42"/>
      <c r="W2650" s="42"/>
      <c r="X2650" s="42"/>
      <c r="Y2650" s="25"/>
    </row>
    <row r="2651" spans="5:25">
      <c r="F2651" s="4"/>
      <c r="H2651" s="25"/>
      <c r="I2651" s="25"/>
      <c r="M2651" s="42"/>
      <c r="N2651" s="9"/>
      <c r="O2651" s="9"/>
      <c r="P2651" s="9"/>
      <c r="Q2651" s="8"/>
      <c r="R2651" s="8"/>
      <c r="S2651" s="42"/>
      <c r="T2651" s="42"/>
      <c r="U2651" s="42"/>
      <c r="V2651" s="42"/>
      <c r="W2651" s="42"/>
      <c r="X2651" s="42"/>
      <c r="Y2651" s="25"/>
    </row>
    <row r="2652" spans="5:25">
      <c r="F2652" s="4"/>
      <c r="H2652" s="25"/>
      <c r="I2652" s="25"/>
      <c r="M2652" s="42"/>
      <c r="N2652" s="9"/>
      <c r="O2652" s="9"/>
      <c r="P2652" s="9"/>
      <c r="Q2652" s="8"/>
      <c r="R2652" s="8"/>
      <c r="S2652" s="42"/>
      <c r="T2652" s="42"/>
      <c r="U2652" s="42"/>
      <c r="V2652" s="42"/>
      <c r="W2652" s="42"/>
      <c r="X2652" s="42"/>
      <c r="Y2652" s="25"/>
    </row>
    <row r="2653" spans="5:25">
      <c r="F2653" s="4"/>
      <c r="H2653" s="25"/>
      <c r="I2653" s="25"/>
      <c r="M2653" s="42"/>
      <c r="N2653" s="9"/>
      <c r="O2653" s="9"/>
      <c r="P2653" s="9"/>
      <c r="Q2653" s="8"/>
      <c r="R2653" s="8"/>
      <c r="S2653" s="42"/>
      <c r="T2653" s="42"/>
      <c r="U2653" s="42"/>
      <c r="V2653" s="42"/>
      <c r="W2653" s="42"/>
      <c r="X2653" s="42"/>
      <c r="Y2653" s="25"/>
    </row>
    <row r="2654" spans="5:25">
      <c r="F2654" s="4"/>
      <c r="H2654" s="25"/>
      <c r="I2654" s="25"/>
      <c r="M2654" s="42"/>
      <c r="N2654" s="9"/>
      <c r="O2654" s="9"/>
      <c r="P2654" s="9"/>
      <c r="Q2654" s="8"/>
      <c r="R2654" s="8"/>
      <c r="S2654" s="42"/>
      <c r="T2654" s="42"/>
      <c r="U2654" s="42"/>
      <c r="V2654" s="42"/>
      <c r="W2654" s="42"/>
      <c r="X2654" s="42"/>
      <c r="Y2654" s="25"/>
    </row>
    <row r="2655" spans="5:25">
      <c r="F2655" s="4"/>
      <c r="H2655" s="25"/>
      <c r="I2655" s="25"/>
      <c r="M2655" s="42"/>
      <c r="N2655" s="9"/>
      <c r="O2655" s="9"/>
      <c r="P2655" s="9"/>
      <c r="Q2655" s="8"/>
      <c r="R2655" s="8"/>
      <c r="S2655" s="42"/>
      <c r="T2655" s="42"/>
      <c r="U2655" s="42"/>
      <c r="V2655" s="42"/>
      <c r="W2655" s="42"/>
      <c r="X2655" s="42"/>
      <c r="Y2655" s="25"/>
    </row>
    <row r="2656" spans="5:25">
      <c r="F2656" s="4"/>
      <c r="H2656" s="25"/>
      <c r="I2656" s="25"/>
      <c r="M2656" s="42"/>
      <c r="N2656" s="9"/>
      <c r="O2656" s="9"/>
      <c r="P2656" s="9"/>
      <c r="Q2656" s="8"/>
      <c r="R2656" s="8"/>
      <c r="S2656" s="42"/>
      <c r="T2656" s="42"/>
      <c r="U2656" s="42"/>
      <c r="V2656" s="42"/>
      <c r="W2656" s="42"/>
      <c r="X2656" s="42"/>
      <c r="Y2656" s="25"/>
    </row>
    <row r="2657" spans="5:25">
      <c r="F2657" s="4"/>
      <c r="H2657" s="25"/>
      <c r="I2657" s="25"/>
      <c r="M2657" s="42"/>
      <c r="N2657" s="9"/>
      <c r="O2657" s="9"/>
      <c r="P2657" s="9"/>
      <c r="Q2657" s="8"/>
      <c r="R2657" s="8"/>
      <c r="S2657" s="42"/>
      <c r="T2657" s="42"/>
      <c r="U2657" s="42"/>
      <c r="V2657" s="42"/>
      <c r="W2657" s="42"/>
      <c r="X2657" s="42"/>
      <c r="Y2657" s="25"/>
    </row>
    <row r="2658" spans="5:25">
      <c r="F2658" s="4"/>
      <c r="H2658" s="25"/>
      <c r="I2658" s="25"/>
      <c r="M2658" s="42"/>
      <c r="N2658" s="9"/>
      <c r="O2658" s="9"/>
      <c r="P2658" s="9"/>
      <c r="Q2658" s="8"/>
      <c r="R2658" s="8"/>
      <c r="S2658" s="42"/>
      <c r="T2658" s="42"/>
      <c r="U2658" s="42"/>
      <c r="V2658" s="42"/>
      <c r="W2658" s="42"/>
      <c r="X2658" s="42"/>
      <c r="Y2658" s="25"/>
    </row>
    <row r="2659" spans="5:25">
      <c r="F2659" s="4"/>
      <c r="H2659" s="25"/>
      <c r="I2659" s="25"/>
      <c r="M2659" s="42"/>
      <c r="N2659" s="9"/>
      <c r="O2659" s="9"/>
      <c r="P2659" s="9"/>
      <c r="Q2659" s="8"/>
      <c r="R2659" s="8"/>
      <c r="S2659" s="42"/>
      <c r="T2659" s="42"/>
      <c r="U2659" s="42"/>
      <c r="V2659" s="42"/>
      <c r="W2659" s="42"/>
      <c r="X2659" s="42"/>
      <c r="Y2659" s="25"/>
    </row>
    <row r="2660" spans="5:25">
      <c r="F2660" s="4"/>
      <c r="H2660" s="25"/>
      <c r="I2660" s="25"/>
      <c r="M2660" s="42"/>
      <c r="N2660" s="9"/>
      <c r="O2660" s="9"/>
      <c r="P2660" s="9"/>
      <c r="Q2660" s="8"/>
      <c r="R2660" s="8"/>
      <c r="S2660" s="42"/>
      <c r="T2660" s="42"/>
      <c r="U2660" s="42"/>
      <c r="V2660" s="42"/>
      <c r="W2660" s="42"/>
      <c r="X2660" s="42"/>
      <c r="Y2660" s="25"/>
    </row>
    <row r="2661" spans="5:25">
      <c r="F2661" s="4"/>
      <c r="H2661" s="25"/>
      <c r="I2661" s="25"/>
      <c r="M2661" s="42"/>
      <c r="N2661" s="9"/>
      <c r="O2661" s="9"/>
      <c r="P2661" s="9"/>
      <c r="Q2661" s="8"/>
      <c r="R2661" s="8"/>
      <c r="S2661" s="42"/>
      <c r="T2661" s="42"/>
      <c r="U2661" s="42"/>
      <c r="V2661" s="42"/>
      <c r="W2661" s="42"/>
      <c r="X2661" s="42"/>
      <c r="Y2661" s="25"/>
    </row>
    <row r="2662" spans="5:25">
      <c r="F2662" s="4"/>
      <c r="H2662" s="25"/>
      <c r="I2662" s="25"/>
      <c r="M2662" s="42"/>
      <c r="N2662" s="9"/>
      <c r="O2662" s="9"/>
      <c r="P2662" s="9"/>
      <c r="Q2662" s="8"/>
      <c r="R2662" s="8"/>
      <c r="S2662" s="42"/>
      <c r="T2662" s="42"/>
      <c r="U2662" s="42"/>
      <c r="V2662" s="42"/>
      <c r="W2662" s="42"/>
      <c r="X2662" s="42"/>
      <c r="Y2662" s="25"/>
    </row>
    <row r="2663" spans="5:25">
      <c r="F2663" s="4"/>
      <c r="H2663" s="25"/>
      <c r="I2663" s="25"/>
      <c r="M2663" s="42"/>
      <c r="N2663" s="9"/>
      <c r="O2663" s="9"/>
      <c r="P2663" s="9"/>
      <c r="Q2663" s="8"/>
      <c r="R2663" s="8"/>
      <c r="S2663" s="42"/>
      <c r="T2663" s="42"/>
      <c r="U2663" s="42"/>
      <c r="V2663" s="42"/>
      <c r="W2663" s="42"/>
      <c r="X2663" s="42"/>
      <c r="Y2663" s="25"/>
    </row>
    <row r="2664" spans="5:25">
      <c r="E2664" s="38"/>
      <c r="F2664" s="4"/>
      <c r="H2664" s="25"/>
      <c r="I2664" s="25"/>
      <c r="M2664" s="42"/>
      <c r="N2664" s="9"/>
      <c r="O2664" s="9"/>
      <c r="P2664" s="9"/>
      <c r="Q2664" s="8"/>
      <c r="R2664" s="8"/>
      <c r="S2664" s="42"/>
      <c r="T2664" s="42"/>
      <c r="U2664" s="42"/>
      <c r="V2664" s="42"/>
      <c r="W2664" s="42"/>
      <c r="X2664" s="42"/>
      <c r="Y2664" s="25"/>
    </row>
    <row r="2665" spans="5:25">
      <c r="F2665" s="4"/>
      <c r="H2665" s="25"/>
      <c r="I2665" s="25"/>
      <c r="M2665" s="42"/>
      <c r="N2665" s="9"/>
      <c r="O2665" s="9"/>
      <c r="P2665" s="9"/>
      <c r="Q2665" s="8"/>
      <c r="R2665" s="8"/>
      <c r="S2665" s="42"/>
      <c r="T2665" s="42"/>
      <c r="U2665" s="42"/>
      <c r="V2665" s="42"/>
      <c r="W2665" s="42"/>
      <c r="X2665" s="42"/>
      <c r="Y2665" s="25"/>
    </row>
    <row r="2666" spans="5:25">
      <c r="F2666" s="4"/>
      <c r="H2666" s="25"/>
      <c r="I2666" s="25"/>
      <c r="M2666" s="42"/>
      <c r="N2666" s="9"/>
      <c r="O2666" s="9"/>
      <c r="P2666" s="9"/>
      <c r="Q2666" s="8"/>
      <c r="R2666" s="8"/>
      <c r="S2666" s="42"/>
      <c r="T2666" s="42"/>
      <c r="U2666" s="42"/>
      <c r="V2666" s="42"/>
      <c r="W2666" s="42"/>
      <c r="X2666" s="42"/>
      <c r="Y2666" s="25"/>
    </row>
    <row r="2667" spans="5:25">
      <c r="F2667" s="4"/>
      <c r="H2667" s="25"/>
      <c r="I2667" s="25"/>
      <c r="M2667" s="42"/>
      <c r="N2667" s="9"/>
      <c r="O2667" s="9"/>
      <c r="P2667" s="9"/>
      <c r="Q2667" s="8"/>
      <c r="R2667" s="8"/>
      <c r="S2667" s="42"/>
      <c r="T2667" s="42"/>
      <c r="U2667" s="42"/>
      <c r="V2667" s="42"/>
      <c r="W2667" s="42"/>
      <c r="X2667" s="42"/>
      <c r="Y2667" s="25"/>
    </row>
    <row r="2668" spans="5:25">
      <c r="F2668" s="4"/>
      <c r="H2668" s="25"/>
      <c r="I2668" s="25"/>
      <c r="M2668" s="42"/>
      <c r="N2668" s="9"/>
      <c r="O2668" s="9"/>
      <c r="P2668" s="9"/>
      <c r="Q2668" s="8"/>
      <c r="R2668" s="8"/>
      <c r="S2668" s="42"/>
      <c r="T2668" s="42"/>
      <c r="U2668" s="42"/>
      <c r="V2668" s="42"/>
      <c r="W2668" s="42"/>
      <c r="X2668" s="42"/>
      <c r="Y2668" s="25"/>
    </row>
    <row r="2669" spans="5:25">
      <c r="F2669" s="4"/>
      <c r="H2669" s="25"/>
      <c r="I2669" s="25"/>
      <c r="M2669" s="42"/>
      <c r="N2669" s="9"/>
      <c r="O2669" s="9"/>
      <c r="P2669" s="9"/>
      <c r="Q2669" s="8"/>
      <c r="R2669" s="8"/>
      <c r="S2669" s="42"/>
      <c r="T2669" s="42"/>
      <c r="U2669" s="42"/>
      <c r="V2669" s="42"/>
      <c r="W2669" s="42"/>
      <c r="X2669" s="42"/>
      <c r="Y2669" s="25"/>
    </row>
    <row r="2670" spans="5:25">
      <c r="F2670" s="4"/>
      <c r="H2670" s="25"/>
      <c r="I2670" s="25"/>
      <c r="M2670" s="42"/>
      <c r="N2670" s="9"/>
      <c r="O2670" s="9"/>
      <c r="P2670" s="9"/>
      <c r="Q2670" s="8"/>
      <c r="R2670" s="8"/>
      <c r="S2670" s="42"/>
      <c r="T2670" s="42"/>
      <c r="U2670" s="42"/>
      <c r="V2670" s="42"/>
      <c r="W2670" s="42"/>
      <c r="X2670" s="42"/>
      <c r="Y2670" s="25"/>
    </row>
    <row r="2671" spans="5:25">
      <c r="F2671" s="4"/>
      <c r="H2671" s="25"/>
      <c r="I2671" s="25"/>
      <c r="M2671" s="42"/>
      <c r="N2671" s="9"/>
      <c r="O2671" s="9"/>
      <c r="P2671" s="9"/>
      <c r="Q2671" s="8"/>
      <c r="R2671" s="8"/>
      <c r="S2671" s="42"/>
      <c r="T2671" s="42"/>
      <c r="U2671" s="42"/>
      <c r="V2671" s="42"/>
      <c r="W2671" s="42"/>
      <c r="X2671" s="42"/>
      <c r="Y2671" s="25"/>
    </row>
    <row r="2672" spans="5:25">
      <c r="F2672" s="4"/>
      <c r="H2672" s="25"/>
      <c r="I2672" s="25"/>
      <c r="M2672" s="42"/>
      <c r="N2672" s="9"/>
      <c r="O2672" s="9"/>
      <c r="P2672" s="9"/>
      <c r="Q2672" s="8"/>
      <c r="R2672" s="8"/>
      <c r="S2672" s="42"/>
      <c r="T2672" s="42"/>
      <c r="U2672" s="42"/>
      <c r="V2672" s="42"/>
      <c r="W2672" s="42"/>
      <c r="X2672" s="42"/>
      <c r="Y2672" s="25"/>
    </row>
    <row r="2673" spans="5:25">
      <c r="E2673" s="38"/>
      <c r="F2673" s="4"/>
      <c r="H2673" s="25"/>
      <c r="I2673" s="25"/>
      <c r="M2673" s="42"/>
      <c r="N2673" s="9"/>
      <c r="O2673" s="9"/>
      <c r="P2673" s="9"/>
      <c r="Q2673" s="8"/>
      <c r="R2673" s="8"/>
      <c r="S2673" s="42"/>
      <c r="T2673" s="42"/>
      <c r="U2673" s="42"/>
      <c r="V2673" s="42"/>
      <c r="W2673" s="42"/>
      <c r="X2673" s="42"/>
      <c r="Y2673" s="25"/>
    </row>
    <row r="2674" spans="5:25">
      <c r="F2674" s="4"/>
      <c r="H2674" s="25"/>
      <c r="I2674" s="25"/>
      <c r="M2674" s="42"/>
      <c r="N2674" s="9"/>
      <c r="O2674" s="9"/>
      <c r="P2674" s="9"/>
      <c r="Q2674" s="8"/>
      <c r="R2674" s="8"/>
      <c r="S2674" s="42"/>
      <c r="T2674" s="42"/>
      <c r="U2674" s="42"/>
      <c r="V2674" s="42"/>
      <c r="W2674" s="42"/>
      <c r="X2674" s="42"/>
      <c r="Y2674" s="25"/>
    </row>
    <row r="2675" spans="5:25">
      <c r="F2675" s="4"/>
      <c r="H2675" s="25"/>
      <c r="I2675" s="25"/>
      <c r="M2675" s="42"/>
      <c r="N2675" s="9"/>
      <c r="O2675" s="9"/>
      <c r="P2675" s="9"/>
      <c r="Q2675" s="8"/>
      <c r="R2675" s="8"/>
      <c r="S2675" s="42"/>
      <c r="T2675" s="42"/>
      <c r="U2675" s="42"/>
      <c r="V2675" s="42"/>
      <c r="W2675" s="42"/>
      <c r="X2675" s="42"/>
      <c r="Y2675" s="25"/>
    </row>
    <row r="2676" spans="5:25">
      <c r="F2676" s="4"/>
      <c r="H2676" s="25"/>
      <c r="I2676" s="25"/>
      <c r="M2676" s="42"/>
      <c r="N2676" s="9"/>
      <c r="O2676" s="9"/>
      <c r="P2676" s="9"/>
      <c r="Q2676" s="8"/>
      <c r="R2676" s="8"/>
      <c r="S2676" s="42"/>
      <c r="T2676" s="42"/>
      <c r="U2676" s="42"/>
      <c r="V2676" s="42"/>
      <c r="W2676" s="42"/>
      <c r="X2676" s="42"/>
      <c r="Y2676" s="25"/>
    </row>
    <row r="2677" spans="5:25">
      <c r="E2677" s="38"/>
      <c r="F2677" s="4"/>
      <c r="H2677" s="25"/>
      <c r="I2677" s="25"/>
      <c r="M2677" s="42"/>
      <c r="N2677" s="9"/>
      <c r="O2677" s="9"/>
      <c r="P2677" s="9"/>
      <c r="Q2677" s="8"/>
      <c r="R2677" s="8"/>
      <c r="S2677" s="42"/>
      <c r="T2677" s="42"/>
      <c r="U2677" s="42"/>
      <c r="V2677" s="42"/>
      <c r="W2677" s="42"/>
      <c r="X2677" s="42"/>
      <c r="Y2677" s="25"/>
    </row>
    <row r="2678" spans="5:25">
      <c r="F2678" s="4"/>
      <c r="H2678" s="25"/>
      <c r="I2678" s="25"/>
      <c r="M2678" s="42"/>
      <c r="N2678" s="9"/>
      <c r="O2678" s="9"/>
      <c r="P2678" s="9"/>
      <c r="Q2678" s="8"/>
      <c r="R2678" s="8"/>
      <c r="S2678" s="42"/>
      <c r="T2678" s="42"/>
      <c r="U2678" s="42"/>
      <c r="V2678" s="42"/>
      <c r="W2678" s="42"/>
      <c r="X2678" s="42"/>
      <c r="Y2678" s="25"/>
    </row>
    <row r="2679" spans="5:25">
      <c r="F2679" s="4"/>
      <c r="H2679" s="25"/>
      <c r="I2679" s="25"/>
      <c r="M2679" s="42"/>
      <c r="N2679" s="9"/>
      <c r="O2679" s="9"/>
      <c r="P2679" s="9"/>
      <c r="Q2679" s="8"/>
      <c r="R2679" s="8"/>
      <c r="S2679" s="42"/>
      <c r="T2679" s="42"/>
      <c r="U2679" s="42"/>
      <c r="V2679" s="42"/>
      <c r="W2679" s="42"/>
      <c r="X2679" s="42"/>
      <c r="Y2679" s="25"/>
    </row>
    <row r="2680" spans="5:25">
      <c r="F2680" s="4"/>
      <c r="H2680" s="25"/>
      <c r="I2680" s="25"/>
      <c r="M2680" s="42"/>
      <c r="N2680" s="9"/>
      <c r="O2680" s="9"/>
      <c r="P2680" s="9"/>
      <c r="Q2680" s="8"/>
      <c r="R2680" s="8"/>
      <c r="S2680" s="42"/>
      <c r="T2680" s="42"/>
      <c r="U2680" s="42"/>
      <c r="V2680" s="42"/>
      <c r="W2680" s="42"/>
      <c r="X2680" s="42"/>
      <c r="Y2680" s="25"/>
    </row>
    <row r="2681" spans="5:25">
      <c r="E2681" s="38"/>
      <c r="F2681" s="4"/>
      <c r="H2681" s="25"/>
      <c r="I2681" s="25"/>
      <c r="M2681" s="42"/>
      <c r="N2681" s="9"/>
      <c r="O2681" s="9"/>
      <c r="P2681" s="9"/>
      <c r="Q2681" s="8"/>
      <c r="R2681" s="8"/>
      <c r="S2681" s="42"/>
      <c r="T2681" s="42"/>
      <c r="U2681" s="42"/>
      <c r="V2681" s="42"/>
      <c r="W2681" s="42"/>
      <c r="X2681" s="42"/>
      <c r="Y2681" s="25"/>
    </row>
    <row r="2682" spans="5:25">
      <c r="F2682" s="4"/>
      <c r="H2682" s="25"/>
      <c r="I2682" s="25"/>
      <c r="M2682" s="42"/>
      <c r="N2682" s="9"/>
      <c r="O2682" s="9"/>
      <c r="P2682" s="9"/>
      <c r="Q2682" s="8"/>
      <c r="R2682" s="8"/>
      <c r="S2682" s="42"/>
      <c r="T2682" s="42"/>
      <c r="U2682" s="42"/>
      <c r="V2682" s="42"/>
      <c r="W2682" s="42"/>
      <c r="X2682" s="42"/>
      <c r="Y2682" s="25"/>
    </row>
    <row r="2683" spans="5:25">
      <c r="F2683" s="4"/>
      <c r="H2683" s="25"/>
      <c r="I2683" s="25"/>
      <c r="M2683" s="42"/>
      <c r="N2683" s="9"/>
      <c r="O2683" s="9"/>
      <c r="P2683" s="9"/>
      <c r="Q2683" s="8"/>
      <c r="R2683" s="8"/>
      <c r="S2683" s="42"/>
      <c r="T2683" s="42"/>
      <c r="U2683" s="42"/>
      <c r="V2683" s="42"/>
      <c r="W2683" s="42"/>
      <c r="X2683" s="42"/>
      <c r="Y2683" s="25"/>
    </row>
    <row r="2684" spans="5:25">
      <c r="F2684" s="4"/>
      <c r="H2684" s="25"/>
      <c r="I2684" s="25"/>
      <c r="M2684" s="42"/>
      <c r="N2684" s="9"/>
      <c r="O2684" s="9"/>
      <c r="P2684" s="9"/>
      <c r="Q2684" s="8"/>
      <c r="R2684" s="8"/>
      <c r="S2684" s="42"/>
      <c r="T2684" s="42"/>
      <c r="U2684" s="42"/>
      <c r="V2684" s="42"/>
      <c r="W2684" s="42"/>
      <c r="X2684" s="42"/>
      <c r="Y2684" s="25"/>
    </row>
    <row r="2685" spans="5:25">
      <c r="F2685" s="4"/>
      <c r="H2685" s="25"/>
      <c r="I2685" s="25"/>
      <c r="M2685" s="42"/>
      <c r="N2685" s="9"/>
      <c r="O2685" s="9"/>
      <c r="P2685" s="9"/>
      <c r="Q2685" s="8"/>
      <c r="R2685" s="8"/>
      <c r="S2685" s="42"/>
      <c r="T2685" s="42"/>
      <c r="U2685" s="42"/>
      <c r="V2685" s="42"/>
      <c r="W2685" s="42"/>
      <c r="X2685" s="42"/>
      <c r="Y2685" s="25"/>
    </row>
    <row r="2686" spans="5:25">
      <c r="F2686" s="4"/>
      <c r="H2686" s="25"/>
      <c r="I2686" s="25"/>
      <c r="M2686" s="42"/>
      <c r="N2686" s="9"/>
      <c r="O2686" s="9"/>
      <c r="P2686" s="9"/>
      <c r="Q2686" s="8"/>
      <c r="R2686" s="8"/>
      <c r="S2686" s="42"/>
      <c r="T2686" s="42"/>
      <c r="U2686" s="42"/>
      <c r="V2686" s="42"/>
      <c r="W2686" s="42"/>
      <c r="X2686" s="42"/>
      <c r="Y2686" s="25"/>
    </row>
    <row r="2687" spans="5:25">
      <c r="F2687" s="4"/>
      <c r="H2687" s="25"/>
      <c r="I2687" s="25"/>
      <c r="M2687" s="42"/>
      <c r="N2687" s="9"/>
      <c r="O2687" s="9"/>
      <c r="P2687" s="9"/>
      <c r="Q2687" s="8"/>
      <c r="R2687" s="8"/>
      <c r="S2687" s="42"/>
      <c r="T2687" s="42"/>
      <c r="U2687" s="42"/>
      <c r="V2687" s="42"/>
      <c r="W2687" s="42"/>
      <c r="X2687" s="42"/>
      <c r="Y2687" s="25"/>
    </row>
    <row r="2688" spans="5:25">
      <c r="F2688" s="4"/>
      <c r="H2688" s="25"/>
      <c r="I2688" s="25"/>
      <c r="M2688" s="42"/>
      <c r="N2688" s="9"/>
      <c r="O2688" s="9"/>
      <c r="P2688" s="9"/>
      <c r="Q2688" s="8"/>
      <c r="R2688" s="8"/>
      <c r="S2688" s="42"/>
      <c r="T2688" s="42"/>
      <c r="U2688" s="42"/>
      <c r="V2688" s="42"/>
      <c r="W2688" s="42"/>
      <c r="X2688" s="42"/>
      <c r="Y2688" s="25"/>
    </row>
    <row r="2689" spans="5:25">
      <c r="E2689" s="38"/>
      <c r="F2689" s="4"/>
      <c r="H2689" s="25"/>
      <c r="I2689" s="25"/>
      <c r="M2689" s="42"/>
      <c r="N2689" s="9"/>
      <c r="O2689" s="9"/>
      <c r="P2689" s="9"/>
      <c r="Q2689" s="8"/>
      <c r="R2689" s="8"/>
      <c r="S2689" s="42"/>
      <c r="T2689" s="42"/>
      <c r="U2689" s="42"/>
      <c r="V2689" s="42"/>
      <c r="W2689" s="42"/>
      <c r="X2689" s="42"/>
      <c r="Y2689" s="25"/>
    </row>
    <row r="2690" spans="5:25">
      <c r="F2690" s="4"/>
      <c r="H2690" s="25"/>
      <c r="I2690" s="25"/>
      <c r="M2690" s="42"/>
      <c r="N2690" s="9"/>
      <c r="O2690" s="9"/>
      <c r="P2690" s="9"/>
      <c r="Q2690" s="8"/>
      <c r="R2690" s="8"/>
      <c r="S2690" s="42"/>
      <c r="T2690" s="42"/>
      <c r="U2690" s="42"/>
      <c r="V2690" s="42"/>
      <c r="W2690" s="42"/>
      <c r="X2690" s="42"/>
      <c r="Y2690" s="25"/>
    </row>
    <row r="2691" spans="5:25">
      <c r="F2691" s="4"/>
      <c r="H2691" s="25"/>
      <c r="I2691" s="25"/>
      <c r="M2691" s="42"/>
      <c r="N2691" s="9"/>
      <c r="O2691" s="9"/>
      <c r="P2691" s="9"/>
      <c r="Q2691" s="8"/>
      <c r="R2691" s="8"/>
      <c r="S2691" s="42"/>
      <c r="T2691" s="42"/>
      <c r="U2691" s="42"/>
      <c r="V2691" s="42"/>
      <c r="W2691" s="42"/>
      <c r="X2691" s="42"/>
      <c r="Y2691" s="25"/>
    </row>
    <row r="2692" spans="5:25">
      <c r="F2692" s="4"/>
      <c r="H2692" s="25"/>
      <c r="I2692" s="25"/>
      <c r="M2692" s="42"/>
      <c r="N2692" s="9"/>
      <c r="O2692" s="9"/>
      <c r="P2692" s="9"/>
      <c r="Q2692" s="8"/>
      <c r="R2692" s="8"/>
      <c r="S2692" s="42"/>
      <c r="T2692" s="42"/>
      <c r="U2692" s="42"/>
      <c r="V2692" s="42"/>
      <c r="W2692" s="42"/>
      <c r="X2692" s="42"/>
      <c r="Y2692" s="25"/>
    </row>
    <row r="2693" spans="5:25">
      <c r="F2693" s="4"/>
      <c r="H2693" s="25"/>
      <c r="I2693" s="25"/>
      <c r="M2693" s="42"/>
      <c r="N2693" s="9"/>
      <c r="O2693" s="9"/>
      <c r="P2693" s="9"/>
      <c r="Q2693" s="8"/>
      <c r="R2693" s="8"/>
      <c r="S2693" s="42"/>
      <c r="T2693" s="42"/>
      <c r="U2693" s="42"/>
      <c r="V2693" s="42"/>
      <c r="W2693" s="42"/>
      <c r="X2693" s="42"/>
      <c r="Y2693" s="25"/>
    </row>
    <row r="2694" spans="5:25">
      <c r="F2694" s="4"/>
      <c r="H2694" s="25"/>
      <c r="I2694" s="25"/>
      <c r="M2694" s="42"/>
      <c r="N2694" s="9"/>
      <c r="O2694" s="9"/>
      <c r="P2694" s="9"/>
      <c r="Q2694" s="8"/>
      <c r="R2694" s="8"/>
      <c r="S2694" s="42"/>
      <c r="T2694" s="42"/>
      <c r="U2694" s="42"/>
      <c r="V2694" s="42"/>
      <c r="W2694" s="42"/>
      <c r="X2694" s="42"/>
      <c r="Y2694" s="25"/>
    </row>
    <row r="2695" spans="5:25">
      <c r="F2695" s="4"/>
      <c r="H2695" s="25"/>
      <c r="I2695" s="25"/>
      <c r="M2695" s="42"/>
      <c r="N2695" s="9"/>
      <c r="O2695" s="9"/>
      <c r="P2695" s="9"/>
      <c r="Q2695" s="8"/>
      <c r="R2695" s="8"/>
      <c r="S2695" s="42"/>
      <c r="T2695" s="42"/>
      <c r="U2695" s="42"/>
      <c r="V2695" s="42"/>
      <c r="W2695" s="42"/>
      <c r="X2695" s="42"/>
      <c r="Y2695" s="25"/>
    </row>
    <row r="2696" spans="5:25">
      <c r="F2696" s="4"/>
      <c r="H2696" s="25"/>
      <c r="I2696" s="25"/>
      <c r="M2696" s="42"/>
      <c r="N2696" s="9"/>
      <c r="O2696" s="9"/>
      <c r="P2696" s="9"/>
      <c r="Q2696" s="8"/>
      <c r="R2696" s="8"/>
      <c r="S2696" s="42"/>
      <c r="T2696" s="42"/>
      <c r="U2696" s="42"/>
      <c r="V2696" s="42"/>
      <c r="W2696" s="42"/>
      <c r="X2696" s="42"/>
      <c r="Y2696" s="25"/>
    </row>
    <row r="2697" spans="5:25">
      <c r="F2697" s="4"/>
      <c r="H2697" s="25"/>
      <c r="I2697" s="25"/>
      <c r="M2697" s="42"/>
      <c r="N2697" s="9"/>
      <c r="O2697" s="9"/>
      <c r="P2697" s="9"/>
      <c r="Q2697" s="8"/>
      <c r="R2697" s="8"/>
      <c r="S2697" s="42"/>
      <c r="T2697" s="42"/>
      <c r="U2697" s="42"/>
      <c r="V2697" s="42"/>
      <c r="W2697" s="42"/>
      <c r="X2697" s="42"/>
      <c r="Y2697" s="25"/>
    </row>
    <row r="2698" spans="5:25">
      <c r="F2698" s="4"/>
      <c r="H2698" s="25"/>
      <c r="I2698" s="25"/>
      <c r="M2698" s="42"/>
      <c r="N2698" s="9"/>
      <c r="O2698" s="9"/>
      <c r="P2698" s="9"/>
      <c r="Q2698" s="8"/>
      <c r="R2698" s="8"/>
      <c r="S2698" s="42"/>
      <c r="T2698" s="42"/>
      <c r="U2698" s="42"/>
      <c r="V2698" s="42"/>
      <c r="W2698" s="42"/>
      <c r="X2698" s="42"/>
      <c r="Y2698" s="25"/>
    </row>
    <row r="2699" spans="5:25">
      <c r="F2699" s="4"/>
      <c r="H2699" s="25"/>
      <c r="I2699" s="25"/>
      <c r="M2699" s="42"/>
      <c r="N2699" s="9"/>
      <c r="O2699" s="9"/>
      <c r="P2699" s="9"/>
      <c r="Q2699" s="8"/>
      <c r="R2699" s="8"/>
      <c r="S2699" s="42"/>
      <c r="T2699" s="42"/>
      <c r="U2699" s="42"/>
      <c r="V2699" s="42"/>
      <c r="W2699" s="42"/>
      <c r="X2699" s="42"/>
      <c r="Y2699" s="25"/>
    </row>
    <row r="2700" spans="5:25">
      <c r="F2700" s="4"/>
      <c r="H2700" s="25"/>
      <c r="I2700" s="25"/>
      <c r="M2700" s="42"/>
      <c r="N2700" s="9"/>
      <c r="O2700" s="9"/>
      <c r="P2700" s="9"/>
      <c r="Q2700" s="8"/>
      <c r="R2700" s="8"/>
      <c r="S2700" s="42"/>
      <c r="T2700" s="42"/>
      <c r="U2700" s="42"/>
      <c r="V2700" s="42"/>
      <c r="W2700" s="42"/>
      <c r="X2700" s="42"/>
      <c r="Y2700" s="25"/>
    </row>
    <row r="2701" spans="5:25">
      <c r="F2701" s="4"/>
      <c r="H2701" s="25"/>
      <c r="I2701" s="25"/>
      <c r="M2701" s="42"/>
      <c r="N2701" s="9"/>
      <c r="O2701" s="9"/>
      <c r="P2701" s="9"/>
      <c r="Q2701" s="8"/>
      <c r="R2701" s="8"/>
      <c r="S2701" s="42"/>
      <c r="T2701" s="42"/>
      <c r="U2701" s="42"/>
      <c r="V2701" s="42"/>
      <c r="W2701" s="42"/>
      <c r="X2701" s="42"/>
      <c r="Y2701" s="25"/>
    </row>
    <row r="2702" spans="5:25">
      <c r="F2702" s="4"/>
      <c r="H2702" s="25"/>
      <c r="I2702" s="25"/>
      <c r="M2702" s="42"/>
      <c r="N2702" s="9"/>
      <c r="O2702" s="9"/>
      <c r="P2702" s="9"/>
      <c r="Q2702" s="8"/>
      <c r="R2702" s="8"/>
      <c r="S2702" s="42"/>
      <c r="T2702" s="42"/>
      <c r="U2702" s="42"/>
      <c r="V2702" s="42"/>
      <c r="W2702" s="42"/>
      <c r="X2702" s="42"/>
      <c r="Y2702" s="25"/>
    </row>
    <row r="2703" spans="5:25">
      <c r="F2703" s="4"/>
      <c r="H2703" s="25"/>
      <c r="I2703" s="25"/>
      <c r="M2703" s="42"/>
      <c r="N2703" s="9"/>
      <c r="O2703" s="9"/>
      <c r="P2703" s="9"/>
      <c r="Q2703" s="8"/>
      <c r="R2703" s="8"/>
      <c r="S2703" s="42"/>
      <c r="T2703" s="42"/>
      <c r="U2703" s="42"/>
      <c r="V2703" s="42"/>
      <c r="W2703" s="42"/>
      <c r="X2703" s="42"/>
      <c r="Y2703" s="25"/>
    </row>
    <row r="2704" spans="5:25">
      <c r="F2704" s="4"/>
      <c r="H2704" s="25"/>
      <c r="I2704" s="25"/>
      <c r="M2704" s="42"/>
      <c r="N2704" s="9"/>
      <c r="O2704" s="9"/>
      <c r="P2704" s="9"/>
      <c r="Q2704" s="8"/>
      <c r="R2704" s="8"/>
      <c r="S2704" s="42"/>
      <c r="T2704" s="42"/>
      <c r="U2704" s="42"/>
      <c r="V2704" s="42"/>
      <c r="W2704" s="42"/>
      <c r="X2704" s="42"/>
      <c r="Y2704" s="25"/>
    </row>
    <row r="2705" spans="5:25">
      <c r="F2705" s="4"/>
      <c r="H2705" s="25"/>
      <c r="I2705" s="25"/>
      <c r="M2705" s="42"/>
      <c r="N2705" s="9"/>
      <c r="O2705" s="9"/>
      <c r="P2705" s="9"/>
      <c r="Q2705" s="8"/>
      <c r="R2705" s="8"/>
      <c r="S2705" s="42"/>
      <c r="T2705" s="42"/>
      <c r="U2705" s="42"/>
      <c r="V2705" s="42"/>
      <c r="W2705" s="42"/>
      <c r="X2705" s="42"/>
      <c r="Y2705" s="25"/>
    </row>
    <row r="2706" spans="5:25">
      <c r="F2706" s="4"/>
      <c r="H2706" s="25"/>
      <c r="I2706" s="25"/>
      <c r="M2706" s="42"/>
      <c r="N2706" s="9"/>
      <c r="O2706" s="9"/>
      <c r="P2706" s="9"/>
      <c r="Q2706" s="8"/>
      <c r="R2706" s="8"/>
      <c r="S2706" s="42"/>
      <c r="T2706" s="42"/>
      <c r="U2706" s="42"/>
      <c r="V2706" s="42"/>
      <c r="W2706" s="42"/>
      <c r="X2706" s="42"/>
      <c r="Y2706" s="25"/>
    </row>
    <row r="2707" spans="5:25">
      <c r="F2707" s="4"/>
      <c r="H2707" s="25"/>
      <c r="I2707" s="25"/>
      <c r="M2707" s="42"/>
      <c r="N2707" s="9"/>
      <c r="O2707" s="9"/>
      <c r="P2707" s="9"/>
      <c r="Q2707" s="8"/>
      <c r="R2707" s="8"/>
      <c r="S2707" s="42"/>
      <c r="T2707" s="42"/>
      <c r="U2707" s="42"/>
      <c r="V2707" s="42"/>
      <c r="W2707" s="42"/>
      <c r="X2707" s="42"/>
      <c r="Y2707" s="25"/>
    </row>
    <row r="2708" spans="5:25">
      <c r="F2708" s="4"/>
      <c r="H2708" s="25"/>
      <c r="I2708" s="25"/>
      <c r="M2708" s="42"/>
      <c r="N2708" s="9"/>
      <c r="O2708" s="9"/>
      <c r="P2708" s="9"/>
      <c r="Q2708" s="8"/>
      <c r="R2708" s="8"/>
      <c r="S2708" s="42"/>
      <c r="T2708" s="42"/>
      <c r="U2708" s="42"/>
      <c r="V2708" s="42"/>
      <c r="W2708" s="42"/>
      <c r="X2708" s="42"/>
      <c r="Y2708" s="25"/>
    </row>
    <row r="2709" spans="5:25">
      <c r="F2709" s="4"/>
      <c r="H2709" s="25"/>
      <c r="I2709" s="25"/>
      <c r="M2709" s="42"/>
      <c r="N2709" s="9"/>
      <c r="O2709" s="9"/>
      <c r="P2709" s="9"/>
      <c r="Q2709" s="8"/>
      <c r="R2709" s="8"/>
      <c r="S2709" s="42"/>
      <c r="T2709" s="42"/>
      <c r="U2709" s="42"/>
      <c r="V2709" s="42"/>
      <c r="W2709" s="42"/>
      <c r="X2709" s="42"/>
      <c r="Y2709" s="25"/>
    </row>
    <row r="2710" spans="5:25">
      <c r="F2710" s="4"/>
      <c r="H2710" s="25"/>
      <c r="I2710" s="25"/>
      <c r="M2710" s="42"/>
      <c r="N2710" s="9"/>
      <c r="O2710" s="9"/>
      <c r="P2710" s="9"/>
      <c r="Q2710" s="8"/>
      <c r="R2710" s="8"/>
      <c r="S2710" s="42"/>
      <c r="T2710" s="42"/>
      <c r="U2710" s="42"/>
      <c r="V2710" s="42"/>
      <c r="W2710" s="42"/>
      <c r="X2710" s="42"/>
      <c r="Y2710" s="25"/>
    </row>
    <row r="2711" spans="5:25">
      <c r="F2711" s="4"/>
      <c r="H2711" s="25"/>
      <c r="I2711" s="25"/>
      <c r="M2711" s="42"/>
      <c r="N2711" s="9"/>
      <c r="O2711" s="9"/>
      <c r="P2711" s="9"/>
      <c r="Q2711" s="8"/>
      <c r="R2711" s="8"/>
      <c r="S2711" s="42"/>
      <c r="T2711" s="42"/>
      <c r="U2711" s="42"/>
      <c r="V2711" s="42"/>
      <c r="W2711" s="42"/>
      <c r="X2711" s="42"/>
      <c r="Y2711" s="25"/>
    </row>
    <row r="2712" spans="5:25">
      <c r="F2712" s="4"/>
      <c r="H2712" s="25"/>
      <c r="I2712" s="25"/>
      <c r="M2712" s="42"/>
      <c r="N2712" s="9"/>
      <c r="O2712" s="9"/>
      <c r="P2712" s="9"/>
      <c r="Q2712" s="8"/>
      <c r="R2712" s="8"/>
      <c r="S2712" s="42"/>
      <c r="T2712" s="42"/>
      <c r="U2712" s="42"/>
      <c r="V2712" s="42"/>
      <c r="W2712" s="42"/>
      <c r="X2712" s="42"/>
      <c r="Y2712" s="25"/>
    </row>
    <row r="2713" spans="5:25">
      <c r="E2713" s="38"/>
      <c r="F2713" s="4"/>
      <c r="H2713" s="25"/>
      <c r="I2713" s="25"/>
      <c r="M2713" s="42"/>
      <c r="N2713" s="9"/>
      <c r="O2713" s="9"/>
      <c r="P2713" s="9"/>
      <c r="Q2713" s="8"/>
      <c r="R2713" s="8"/>
      <c r="S2713" s="42"/>
      <c r="T2713" s="42"/>
      <c r="U2713" s="42"/>
      <c r="V2713" s="42"/>
      <c r="W2713" s="42"/>
      <c r="X2713" s="42"/>
      <c r="Y2713" s="25"/>
    </row>
    <row r="2714" spans="5:25">
      <c r="F2714" s="4"/>
      <c r="H2714" s="25"/>
      <c r="I2714" s="25"/>
      <c r="M2714" s="42"/>
      <c r="N2714" s="9"/>
      <c r="O2714" s="9"/>
      <c r="P2714" s="9"/>
      <c r="Q2714" s="8"/>
      <c r="R2714" s="8"/>
      <c r="S2714" s="42"/>
      <c r="T2714" s="42"/>
      <c r="U2714" s="42"/>
      <c r="V2714" s="42"/>
      <c r="W2714" s="42"/>
      <c r="X2714" s="42"/>
      <c r="Y2714" s="25"/>
    </row>
    <row r="2715" spans="5:25">
      <c r="E2715" s="38"/>
      <c r="F2715" s="4"/>
      <c r="H2715" s="25"/>
      <c r="I2715" s="25"/>
      <c r="M2715" s="42"/>
      <c r="N2715" s="9"/>
      <c r="O2715" s="9"/>
      <c r="P2715" s="9"/>
      <c r="Q2715" s="8"/>
      <c r="R2715" s="8"/>
      <c r="S2715" s="42"/>
      <c r="T2715" s="42"/>
      <c r="U2715" s="42"/>
      <c r="V2715" s="42"/>
      <c r="W2715" s="42"/>
      <c r="X2715" s="42"/>
      <c r="Y2715" s="25"/>
    </row>
    <row r="2716" spans="5:25">
      <c r="F2716" s="4"/>
      <c r="H2716" s="25"/>
      <c r="I2716" s="25"/>
      <c r="M2716" s="42"/>
      <c r="N2716" s="9"/>
      <c r="O2716" s="9"/>
      <c r="P2716" s="9"/>
      <c r="Q2716" s="8"/>
      <c r="R2716" s="8"/>
      <c r="S2716" s="42"/>
      <c r="T2716" s="42"/>
      <c r="U2716" s="42"/>
      <c r="V2716" s="42"/>
      <c r="W2716" s="42"/>
      <c r="X2716" s="42"/>
      <c r="Y2716" s="25"/>
    </row>
    <row r="2717" spans="5:25">
      <c r="F2717" s="4"/>
      <c r="H2717" s="25"/>
      <c r="I2717" s="25"/>
      <c r="M2717" s="42"/>
      <c r="N2717" s="9"/>
      <c r="O2717" s="9"/>
      <c r="P2717" s="9"/>
      <c r="Q2717" s="8"/>
      <c r="R2717" s="8"/>
      <c r="S2717" s="42"/>
      <c r="T2717" s="42"/>
      <c r="U2717" s="42"/>
      <c r="V2717" s="42"/>
      <c r="W2717" s="42"/>
      <c r="X2717" s="42"/>
      <c r="Y2717" s="25"/>
    </row>
    <row r="2718" spans="5:25">
      <c r="F2718" s="4"/>
      <c r="H2718" s="25"/>
      <c r="I2718" s="25"/>
      <c r="M2718" s="42"/>
      <c r="N2718" s="9"/>
      <c r="O2718" s="9"/>
      <c r="P2718" s="9"/>
      <c r="Q2718" s="8"/>
      <c r="R2718" s="8"/>
      <c r="S2718" s="42"/>
      <c r="T2718" s="42"/>
      <c r="U2718" s="42"/>
      <c r="V2718" s="42"/>
      <c r="W2718" s="42"/>
      <c r="X2718" s="42"/>
      <c r="Y2718" s="25"/>
    </row>
    <row r="2719" spans="5:25">
      <c r="F2719" s="4"/>
      <c r="H2719" s="25"/>
      <c r="I2719" s="25"/>
      <c r="M2719" s="42"/>
      <c r="N2719" s="9"/>
      <c r="O2719" s="9"/>
      <c r="P2719" s="9"/>
      <c r="Q2719" s="8"/>
      <c r="R2719" s="8"/>
      <c r="S2719" s="42"/>
      <c r="T2719" s="42"/>
      <c r="U2719" s="42"/>
      <c r="V2719" s="42"/>
      <c r="W2719" s="42"/>
      <c r="X2719" s="42"/>
      <c r="Y2719" s="25"/>
    </row>
    <row r="2720" spans="5:25">
      <c r="F2720" s="4"/>
      <c r="H2720" s="25"/>
      <c r="I2720" s="25"/>
      <c r="M2720" s="42"/>
      <c r="N2720" s="9"/>
      <c r="O2720" s="9"/>
      <c r="P2720" s="9"/>
      <c r="Q2720" s="8"/>
      <c r="R2720" s="8"/>
      <c r="S2720" s="42"/>
      <c r="T2720" s="42"/>
      <c r="U2720" s="42"/>
      <c r="V2720" s="42"/>
      <c r="W2720" s="42"/>
      <c r="X2720" s="42"/>
      <c r="Y2720" s="25"/>
    </row>
    <row r="2721" spans="5:25">
      <c r="F2721" s="4"/>
      <c r="H2721" s="25"/>
      <c r="I2721" s="25"/>
      <c r="M2721" s="42"/>
      <c r="N2721" s="9"/>
      <c r="O2721" s="9"/>
      <c r="P2721" s="9"/>
      <c r="Q2721" s="8"/>
      <c r="R2721" s="8"/>
      <c r="S2721" s="42"/>
      <c r="T2721" s="42"/>
      <c r="U2721" s="42"/>
      <c r="V2721" s="42"/>
      <c r="W2721" s="42"/>
      <c r="X2721" s="42"/>
      <c r="Y2721" s="25"/>
    </row>
    <row r="2722" spans="5:25">
      <c r="F2722" s="4"/>
      <c r="H2722" s="25"/>
      <c r="I2722" s="25"/>
      <c r="M2722" s="42"/>
      <c r="N2722" s="9"/>
      <c r="O2722" s="9"/>
      <c r="P2722" s="9"/>
      <c r="Q2722" s="8"/>
      <c r="R2722" s="8"/>
      <c r="S2722" s="42"/>
      <c r="T2722" s="42"/>
      <c r="U2722" s="42"/>
      <c r="V2722" s="42"/>
      <c r="W2722" s="42"/>
      <c r="X2722" s="42"/>
      <c r="Y2722" s="25"/>
    </row>
    <row r="2723" spans="5:25">
      <c r="E2723" s="38"/>
      <c r="F2723" s="4"/>
      <c r="H2723" s="25"/>
      <c r="I2723" s="25"/>
      <c r="M2723" s="42"/>
      <c r="N2723" s="9"/>
      <c r="O2723" s="9"/>
      <c r="P2723" s="9"/>
      <c r="Q2723" s="8"/>
      <c r="R2723" s="8"/>
      <c r="S2723" s="42"/>
      <c r="T2723" s="42"/>
      <c r="U2723" s="42"/>
      <c r="V2723" s="42"/>
      <c r="W2723" s="42"/>
      <c r="X2723" s="42"/>
      <c r="Y2723" s="25"/>
    </row>
    <row r="2724" spans="5:25">
      <c r="F2724" s="4"/>
      <c r="H2724" s="25"/>
      <c r="I2724" s="25"/>
      <c r="M2724" s="42"/>
      <c r="N2724" s="9"/>
      <c r="O2724" s="9"/>
      <c r="P2724" s="9"/>
      <c r="Q2724" s="8"/>
      <c r="R2724" s="8"/>
      <c r="S2724" s="42"/>
      <c r="T2724" s="42"/>
      <c r="U2724" s="42"/>
      <c r="V2724" s="42"/>
      <c r="W2724" s="42"/>
      <c r="X2724" s="42"/>
      <c r="Y2724" s="25"/>
    </row>
    <row r="2725" spans="5:25">
      <c r="F2725" s="4"/>
      <c r="H2725" s="25"/>
      <c r="I2725" s="25"/>
      <c r="M2725" s="42"/>
      <c r="N2725" s="9"/>
      <c r="O2725" s="9"/>
      <c r="P2725" s="9"/>
      <c r="Q2725" s="8"/>
      <c r="R2725" s="8"/>
      <c r="S2725" s="42"/>
      <c r="T2725" s="42"/>
      <c r="U2725" s="42"/>
      <c r="V2725" s="42"/>
      <c r="W2725" s="42"/>
      <c r="X2725" s="42"/>
      <c r="Y2725" s="25"/>
    </row>
    <row r="2726" spans="5:25">
      <c r="F2726" s="4"/>
      <c r="H2726" s="25"/>
      <c r="I2726" s="25"/>
      <c r="M2726" s="42"/>
      <c r="N2726" s="9"/>
      <c r="O2726" s="9"/>
      <c r="P2726" s="9"/>
      <c r="Q2726" s="8"/>
      <c r="R2726" s="8"/>
      <c r="S2726" s="42"/>
      <c r="T2726" s="42"/>
      <c r="U2726" s="42"/>
      <c r="V2726" s="42"/>
      <c r="W2726" s="42"/>
      <c r="X2726" s="42"/>
      <c r="Y2726" s="25"/>
    </row>
    <row r="2727" spans="5:25">
      <c r="F2727" s="4"/>
      <c r="H2727" s="25"/>
      <c r="I2727" s="25"/>
      <c r="M2727" s="42"/>
      <c r="N2727" s="9"/>
      <c r="O2727" s="9"/>
      <c r="P2727" s="9"/>
      <c r="Q2727" s="8"/>
      <c r="R2727" s="8"/>
      <c r="S2727" s="42"/>
      <c r="T2727" s="42"/>
      <c r="U2727" s="42"/>
      <c r="V2727" s="42"/>
      <c r="W2727" s="42"/>
      <c r="X2727" s="42"/>
      <c r="Y2727" s="25"/>
    </row>
    <row r="2728" spans="5:25">
      <c r="F2728" s="4"/>
      <c r="H2728" s="25"/>
      <c r="I2728" s="25"/>
      <c r="M2728" s="42"/>
      <c r="N2728" s="9"/>
      <c r="O2728" s="9"/>
      <c r="P2728" s="9"/>
      <c r="Q2728" s="8"/>
      <c r="R2728" s="8"/>
      <c r="S2728" s="42"/>
      <c r="T2728" s="42"/>
      <c r="U2728" s="42"/>
      <c r="V2728" s="42"/>
      <c r="W2728" s="42"/>
      <c r="X2728" s="42"/>
      <c r="Y2728" s="25"/>
    </row>
    <row r="2729" spans="5:25">
      <c r="F2729" s="4"/>
      <c r="H2729" s="25"/>
      <c r="I2729" s="25"/>
      <c r="M2729" s="42"/>
      <c r="N2729" s="9"/>
      <c r="O2729" s="9"/>
      <c r="P2729" s="9"/>
      <c r="Q2729" s="8"/>
      <c r="R2729" s="8"/>
      <c r="S2729" s="42"/>
      <c r="T2729" s="42"/>
      <c r="U2729" s="42"/>
      <c r="V2729" s="42"/>
      <c r="W2729" s="42"/>
      <c r="X2729" s="42"/>
      <c r="Y2729" s="25"/>
    </row>
    <row r="2730" spans="5:25">
      <c r="E2730" s="38"/>
      <c r="F2730" s="4"/>
      <c r="H2730" s="25"/>
      <c r="I2730" s="25"/>
      <c r="M2730" s="42"/>
      <c r="N2730" s="9"/>
      <c r="O2730" s="9"/>
      <c r="P2730" s="9"/>
      <c r="Q2730" s="8"/>
      <c r="R2730" s="8"/>
      <c r="S2730" s="42"/>
      <c r="T2730" s="42"/>
      <c r="U2730" s="42"/>
      <c r="V2730" s="42"/>
      <c r="W2730" s="42"/>
      <c r="X2730" s="42"/>
      <c r="Y2730" s="25"/>
    </row>
    <row r="2731" spans="5:25">
      <c r="E2731" s="38"/>
      <c r="F2731" s="4"/>
      <c r="H2731" s="25"/>
      <c r="I2731" s="25"/>
      <c r="M2731" s="42"/>
      <c r="N2731" s="9"/>
      <c r="O2731" s="9"/>
      <c r="P2731" s="9"/>
      <c r="Q2731" s="8"/>
      <c r="R2731" s="8"/>
      <c r="S2731" s="42"/>
      <c r="T2731" s="42"/>
      <c r="U2731" s="42"/>
      <c r="V2731" s="42"/>
      <c r="W2731" s="42"/>
      <c r="X2731" s="42"/>
      <c r="Y2731" s="25"/>
    </row>
    <row r="2732" spans="5:25">
      <c r="F2732" s="4"/>
      <c r="H2732" s="25"/>
      <c r="I2732" s="25"/>
      <c r="M2732" s="42"/>
      <c r="N2732" s="9"/>
      <c r="O2732" s="9"/>
      <c r="P2732" s="9"/>
      <c r="Q2732" s="8"/>
      <c r="R2732" s="8"/>
      <c r="S2732" s="42"/>
      <c r="T2732" s="42"/>
      <c r="U2732" s="42"/>
      <c r="V2732" s="42"/>
      <c r="W2732" s="42"/>
      <c r="X2732" s="42"/>
      <c r="Y2732" s="25"/>
    </row>
    <row r="2733" spans="5:25">
      <c r="F2733" s="4"/>
      <c r="H2733" s="25"/>
      <c r="I2733" s="25"/>
      <c r="M2733" s="42"/>
      <c r="N2733" s="9"/>
      <c r="O2733" s="9"/>
      <c r="P2733" s="9"/>
      <c r="Q2733" s="8"/>
      <c r="R2733" s="8"/>
      <c r="S2733" s="42"/>
      <c r="T2733" s="42"/>
      <c r="U2733" s="42"/>
      <c r="V2733" s="42"/>
      <c r="W2733" s="42"/>
      <c r="X2733" s="42"/>
      <c r="Y2733" s="25"/>
    </row>
    <row r="2734" spans="5:25">
      <c r="E2734" s="38"/>
      <c r="F2734" s="4"/>
      <c r="H2734" s="25"/>
      <c r="I2734" s="25"/>
      <c r="M2734" s="42"/>
      <c r="N2734" s="9"/>
      <c r="O2734" s="9"/>
      <c r="P2734" s="9"/>
      <c r="Q2734" s="8"/>
      <c r="R2734" s="8"/>
      <c r="S2734" s="42"/>
      <c r="T2734" s="42"/>
      <c r="U2734" s="42"/>
      <c r="V2734" s="42"/>
      <c r="W2734" s="42"/>
      <c r="X2734" s="42"/>
      <c r="Y2734" s="25"/>
    </row>
    <row r="2735" spans="5:25">
      <c r="F2735" s="4"/>
      <c r="H2735" s="25"/>
      <c r="I2735" s="25"/>
      <c r="M2735" s="42"/>
      <c r="N2735" s="9"/>
      <c r="O2735" s="9"/>
      <c r="P2735" s="9"/>
      <c r="Q2735" s="8"/>
      <c r="R2735" s="8"/>
      <c r="S2735" s="42"/>
      <c r="T2735" s="42"/>
      <c r="U2735" s="42"/>
      <c r="V2735" s="42"/>
      <c r="W2735" s="42"/>
      <c r="X2735" s="42"/>
      <c r="Y2735" s="25"/>
    </row>
    <row r="2736" spans="5:25">
      <c r="F2736" s="4"/>
      <c r="H2736" s="25"/>
      <c r="I2736" s="25"/>
      <c r="M2736" s="42"/>
      <c r="N2736" s="9"/>
      <c r="O2736" s="9"/>
      <c r="P2736" s="9"/>
      <c r="Q2736" s="8"/>
      <c r="R2736" s="8"/>
      <c r="S2736" s="42"/>
      <c r="T2736" s="42"/>
      <c r="U2736" s="42"/>
      <c r="V2736" s="42"/>
      <c r="W2736" s="42"/>
      <c r="X2736" s="42"/>
      <c r="Y2736" s="25"/>
    </row>
    <row r="2737" spans="5:25">
      <c r="F2737" s="4"/>
      <c r="H2737" s="25"/>
      <c r="I2737" s="25"/>
      <c r="M2737" s="42"/>
      <c r="N2737" s="9"/>
      <c r="O2737" s="9"/>
      <c r="P2737" s="9"/>
      <c r="Q2737" s="8"/>
      <c r="R2737" s="8"/>
      <c r="S2737" s="42"/>
      <c r="T2737" s="42"/>
      <c r="U2737" s="42"/>
      <c r="V2737" s="42"/>
      <c r="W2737" s="42"/>
      <c r="X2737" s="42"/>
      <c r="Y2737" s="25"/>
    </row>
    <row r="2738" spans="5:25">
      <c r="F2738" s="4"/>
      <c r="H2738" s="25"/>
      <c r="I2738" s="25"/>
      <c r="M2738" s="42"/>
      <c r="N2738" s="9"/>
      <c r="O2738" s="9"/>
      <c r="P2738" s="9"/>
      <c r="Q2738" s="8"/>
      <c r="R2738" s="8"/>
      <c r="S2738" s="42"/>
      <c r="T2738" s="42"/>
      <c r="U2738" s="42"/>
      <c r="V2738" s="42"/>
      <c r="W2738" s="42"/>
      <c r="X2738" s="42"/>
      <c r="Y2738" s="25"/>
    </row>
    <row r="2739" spans="5:25">
      <c r="F2739" s="4"/>
      <c r="H2739" s="25"/>
      <c r="I2739" s="25"/>
      <c r="M2739" s="42"/>
      <c r="N2739" s="9"/>
      <c r="O2739" s="9"/>
      <c r="P2739" s="9"/>
      <c r="Q2739" s="8"/>
      <c r="R2739" s="8"/>
      <c r="S2739" s="42"/>
      <c r="T2739" s="42"/>
      <c r="U2739" s="42"/>
      <c r="V2739" s="42"/>
      <c r="W2739" s="42"/>
      <c r="X2739" s="42"/>
      <c r="Y2739" s="25"/>
    </row>
    <row r="2740" spans="5:25">
      <c r="F2740" s="4"/>
      <c r="H2740" s="25"/>
      <c r="I2740" s="25"/>
      <c r="M2740" s="42"/>
      <c r="N2740" s="9"/>
      <c r="O2740" s="9"/>
      <c r="P2740" s="9"/>
      <c r="Q2740" s="8"/>
      <c r="R2740" s="8"/>
      <c r="S2740" s="42"/>
      <c r="T2740" s="42"/>
      <c r="U2740" s="42"/>
      <c r="V2740" s="42"/>
      <c r="W2740" s="42"/>
      <c r="X2740" s="42"/>
      <c r="Y2740" s="25"/>
    </row>
    <row r="2741" spans="5:25">
      <c r="E2741" s="38"/>
      <c r="F2741" s="4"/>
      <c r="H2741" s="25"/>
      <c r="I2741" s="25"/>
      <c r="M2741" s="42"/>
      <c r="N2741" s="9"/>
      <c r="O2741" s="9"/>
      <c r="P2741" s="9"/>
      <c r="Q2741" s="8"/>
      <c r="R2741" s="8"/>
      <c r="S2741" s="42"/>
      <c r="T2741" s="42"/>
      <c r="U2741" s="42"/>
      <c r="V2741" s="42"/>
      <c r="W2741" s="42"/>
      <c r="X2741" s="42"/>
      <c r="Y2741" s="25"/>
    </row>
    <row r="2742" spans="5:25">
      <c r="F2742" s="4"/>
      <c r="H2742" s="25"/>
      <c r="I2742" s="25"/>
      <c r="M2742" s="42"/>
      <c r="N2742" s="9"/>
      <c r="O2742" s="9"/>
      <c r="P2742" s="9"/>
      <c r="Q2742" s="8"/>
      <c r="R2742" s="8"/>
      <c r="S2742" s="42"/>
      <c r="T2742" s="42"/>
      <c r="U2742" s="42"/>
      <c r="V2742" s="42"/>
      <c r="W2742" s="42"/>
      <c r="X2742" s="42"/>
      <c r="Y2742" s="25"/>
    </row>
    <row r="2743" spans="5:25">
      <c r="F2743" s="4"/>
      <c r="H2743" s="25"/>
      <c r="I2743" s="25"/>
      <c r="M2743" s="42"/>
      <c r="N2743" s="9"/>
      <c r="O2743" s="9"/>
      <c r="P2743" s="9"/>
      <c r="Q2743" s="8"/>
      <c r="R2743" s="8"/>
      <c r="S2743" s="42"/>
      <c r="T2743" s="42"/>
      <c r="U2743" s="42"/>
      <c r="V2743" s="42"/>
      <c r="W2743" s="42"/>
      <c r="X2743" s="42"/>
      <c r="Y2743" s="25"/>
    </row>
    <row r="2744" spans="5:25">
      <c r="F2744" s="4"/>
      <c r="H2744" s="25"/>
      <c r="I2744" s="25"/>
      <c r="M2744" s="42"/>
      <c r="N2744" s="9"/>
      <c r="O2744" s="9"/>
      <c r="P2744" s="9"/>
      <c r="Q2744" s="8"/>
      <c r="R2744" s="8"/>
      <c r="S2744" s="42"/>
      <c r="T2744" s="42"/>
      <c r="U2744" s="42"/>
      <c r="V2744" s="42"/>
      <c r="W2744" s="42"/>
      <c r="X2744" s="42"/>
      <c r="Y2744" s="25"/>
    </row>
    <row r="2745" spans="5:25">
      <c r="F2745" s="4"/>
      <c r="H2745" s="25"/>
      <c r="I2745" s="25"/>
      <c r="M2745" s="42"/>
      <c r="N2745" s="9"/>
      <c r="O2745" s="9"/>
      <c r="P2745" s="9"/>
      <c r="Q2745" s="8"/>
      <c r="R2745" s="8"/>
      <c r="S2745" s="42"/>
      <c r="T2745" s="42"/>
      <c r="U2745" s="42"/>
      <c r="V2745" s="42"/>
      <c r="W2745" s="42"/>
      <c r="X2745" s="42"/>
      <c r="Y2745" s="25"/>
    </row>
    <row r="2746" spans="5:25">
      <c r="F2746" s="4"/>
      <c r="H2746" s="25"/>
      <c r="I2746" s="25"/>
      <c r="M2746" s="42"/>
      <c r="N2746" s="9"/>
      <c r="O2746" s="9"/>
      <c r="P2746" s="9"/>
      <c r="Q2746" s="8"/>
      <c r="R2746" s="8"/>
      <c r="S2746" s="42"/>
      <c r="T2746" s="42"/>
      <c r="U2746" s="42"/>
      <c r="V2746" s="42"/>
      <c r="W2746" s="42"/>
      <c r="X2746" s="42"/>
      <c r="Y2746" s="25"/>
    </row>
    <row r="2747" spans="5:25">
      <c r="F2747" s="4"/>
      <c r="H2747" s="25"/>
      <c r="I2747" s="25"/>
      <c r="M2747" s="42"/>
      <c r="N2747" s="9"/>
      <c r="O2747" s="9"/>
      <c r="P2747" s="9"/>
      <c r="Q2747" s="8"/>
      <c r="R2747" s="8"/>
      <c r="S2747" s="42"/>
      <c r="T2747" s="42"/>
      <c r="U2747" s="42"/>
      <c r="V2747" s="42"/>
      <c r="W2747" s="42"/>
      <c r="X2747" s="42"/>
      <c r="Y2747" s="25"/>
    </row>
    <row r="2748" spans="5:25">
      <c r="F2748" s="4"/>
      <c r="H2748" s="25"/>
      <c r="I2748" s="25"/>
      <c r="M2748" s="42"/>
      <c r="N2748" s="9"/>
      <c r="O2748" s="9"/>
      <c r="P2748" s="9"/>
      <c r="Q2748" s="8"/>
      <c r="R2748" s="8"/>
      <c r="S2748" s="42"/>
      <c r="T2748" s="42"/>
      <c r="U2748" s="42"/>
      <c r="V2748" s="42"/>
      <c r="W2748" s="42"/>
      <c r="X2748" s="42"/>
      <c r="Y2748" s="25"/>
    </row>
    <row r="2749" spans="5:25">
      <c r="F2749" s="4"/>
      <c r="H2749" s="25"/>
      <c r="I2749" s="25"/>
      <c r="M2749" s="42"/>
      <c r="N2749" s="9"/>
      <c r="O2749" s="9"/>
      <c r="P2749" s="9"/>
      <c r="Q2749" s="8"/>
      <c r="R2749" s="8"/>
      <c r="S2749" s="42"/>
      <c r="T2749" s="42"/>
      <c r="U2749" s="42"/>
      <c r="V2749" s="42"/>
      <c r="W2749" s="42"/>
      <c r="X2749" s="42"/>
      <c r="Y2749" s="25"/>
    </row>
    <row r="2750" spans="5:25">
      <c r="F2750" s="4"/>
      <c r="H2750" s="25"/>
      <c r="I2750" s="25"/>
      <c r="M2750" s="42"/>
      <c r="N2750" s="9"/>
      <c r="O2750" s="9"/>
      <c r="P2750" s="9"/>
      <c r="Q2750" s="8"/>
      <c r="R2750" s="8"/>
      <c r="S2750" s="42"/>
      <c r="T2750" s="42"/>
      <c r="U2750" s="42"/>
      <c r="V2750" s="42"/>
      <c r="W2750" s="42"/>
      <c r="X2750" s="42"/>
      <c r="Y2750" s="25"/>
    </row>
    <row r="2751" spans="5:25">
      <c r="F2751" s="4"/>
      <c r="H2751" s="25"/>
      <c r="I2751" s="25"/>
      <c r="M2751" s="42"/>
      <c r="N2751" s="9"/>
      <c r="O2751" s="9"/>
      <c r="P2751" s="9"/>
      <c r="Q2751" s="8"/>
      <c r="R2751" s="8"/>
      <c r="S2751" s="42"/>
      <c r="T2751" s="42"/>
      <c r="U2751" s="42"/>
      <c r="V2751" s="42"/>
      <c r="W2751" s="42"/>
      <c r="X2751" s="42"/>
      <c r="Y2751" s="25"/>
    </row>
    <row r="2752" spans="5:25">
      <c r="F2752" s="4"/>
      <c r="H2752" s="25"/>
      <c r="I2752" s="25"/>
      <c r="M2752" s="42"/>
      <c r="N2752" s="9"/>
      <c r="O2752" s="9"/>
      <c r="P2752" s="9"/>
      <c r="Q2752" s="8"/>
      <c r="R2752" s="8"/>
      <c r="S2752" s="42"/>
      <c r="T2752" s="42"/>
      <c r="U2752" s="42"/>
      <c r="V2752" s="42"/>
      <c r="W2752" s="42"/>
      <c r="X2752" s="42"/>
      <c r="Y2752" s="25"/>
    </row>
    <row r="2753" spans="5:25">
      <c r="F2753" s="4"/>
      <c r="H2753" s="25"/>
      <c r="I2753" s="25"/>
      <c r="M2753" s="42"/>
      <c r="N2753" s="9"/>
      <c r="O2753" s="9"/>
      <c r="P2753" s="9"/>
      <c r="Q2753" s="8"/>
      <c r="R2753" s="8"/>
      <c r="S2753" s="42"/>
      <c r="T2753" s="42"/>
      <c r="U2753" s="42"/>
      <c r="V2753" s="42"/>
      <c r="W2753" s="42"/>
      <c r="X2753" s="42"/>
      <c r="Y2753" s="25"/>
    </row>
    <row r="2754" spans="5:25">
      <c r="E2754" s="38"/>
      <c r="F2754" s="4"/>
      <c r="H2754" s="25"/>
      <c r="I2754" s="25"/>
      <c r="M2754" s="42"/>
      <c r="N2754" s="9"/>
      <c r="O2754" s="9"/>
      <c r="P2754" s="9"/>
      <c r="Q2754" s="8"/>
      <c r="R2754" s="8"/>
      <c r="S2754" s="42"/>
      <c r="T2754" s="42"/>
      <c r="U2754" s="42"/>
      <c r="V2754" s="42"/>
      <c r="W2754" s="42"/>
      <c r="X2754" s="42"/>
      <c r="Y2754" s="25"/>
    </row>
    <row r="2755" spans="5:25">
      <c r="F2755" s="4"/>
      <c r="H2755" s="25"/>
      <c r="I2755" s="25"/>
      <c r="M2755" s="42"/>
      <c r="N2755" s="9"/>
      <c r="O2755" s="9"/>
      <c r="P2755" s="9"/>
      <c r="Q2755" s="8"/>
      <c r="R2755" s="8"/>
      <c r="S2755" s="42"/>
      <c r="T2755" s="42"/>
      <c r="U2755" s="42"/>
      <c r="V2755" s="42"/>
      <c r="W2755" s="42"/>
      <c r="X2755" s="42"/>
      <c r="Y2755" s="25"/>
    </row>
    <row r="2756" spans="5:25">
      <c r="F2756" s="4"/>
      <c r="H2756" s="25"/>
      <c r="I2756" s="25"/>
      <c r="M2756" s="42"/>
      <c r="N2756" s="9"/>
      <c r="O2756" s="9"/>
      <c r="P2756" s="9"/>
      <c r="Q2756" s="8"/>
      <c r="R2756" s="8"/>
      <c r="S2756" s="42"/>
      <c r="T2756" s="42"/>
      <c r="U2756" s="42"/>
      <c r="V2756" s="42"/>
      <c r="W2756" s="42"/>
      <c r="X2756" s="42"/>
      <c r="Y2756" s="25"/>
    </row>
    <row r="2757" spans="5:25">
      <c r="F2757" s="4"/>
      <c r="H2757" s="25"/>
      <c r="I2757" s="25"/>
      <c r="M2757" s="42"/>
      <c r="N2757" s="9"/>
      <c r="O2757" s="9"/>
      <c r="P2757" s="9"/>
      <c r="Q2757" s="8"/>
      <c r="R2757" s="8"/>
      <c r="S2757" s="42"/>
      <c r="T2757" s="42"/>
      <c r="U2757" s="42"/>
      <c r="V2757" s="42"/>
      <c r="W2757" s="42"/>
      <c r="X2757" s="42"/>
      <c r="Y2757" s="25"/>
    </row>
    <row r="2758" spans="5:25">
      <c r="F2758" s="4"/>
      <c r="H2758" s="25"/>
      <c r="I2758" s="25"/>
      <c r="M2758" s="42"/>
      <c r="N2758" s="9"/>
      <c r="O2758" s="9"/>
      <c r="P2758" s="9"/>
      <c r="Q2758" s="8"/>
      <c r="R2758" s="8"/>
      <c r="S2758" s="42"/>
      <c r="T2758" s="42"/>
      <c r="U2758" s="42"/>
      <c r="V2758" s="42"/>
      <c r="W2758" s="42"/>
      <c r="X2758" s="42"/>
      <c r="Y2758" s="25"/>
    </row>
    <row r="2759" spans="5:25">
      <c r="F2759" s="4"/>
      <c r="H2759" s="25"/>
      <c r="I2759" s="25"/>
      <c r="M2759" s="42"/>
      <c r="N2759" s="9"/>
      <c r="O2759" s="9"/>
      <c r="P2759" s="9"/>
      <c r="Q2759" s="8"/>
      <c r="R2759" s="8"/>
      <c r="S2759" s="42"/>
      <c r="T2759" s="42"/>
      <c r="U2759" s="42"/>
      <c r="V2759" s="42"/>
      <c r="W2759" s="42"/>
      <c r="X2759" s="42"/>
      <c r="Y2759" s="25"/>
    </row>
    <row r="2760" spans="5:25">
      <c r="F2760" s="4"/>
      <c r="H2760" s="25"/>
      <c r="I2760" s="25"/>
      <c r="M2760" s="42"/>
      <c r="N2760" s="9"/>
      <c r="O2760" s="9"/>
      <c r="P2760" s="9"/>
      <c r="Q2760" s="8"/>
      <c r="R2760" s="8"/>
      <c r="S2760" s="42"/>
      <c r="T2760" s="42"/>
      <c r="U2760" s="42"/>
      <c r="V2760" s="42"/>
      <c r="W2760" s="42"/>
      <c r="X2760" s="42"/>
      <c r="Y2760" s="25"/>
    </row>
    <row r="2761" spans="5:25">
      <c r="F2761" s="4"/>
      <c r="H2761" s="25"/>
      <c r="I2761" s="25"/>
      <c r="M2761" s="42"/>
      <c r="N2761" s="9"/>
      <c r="O2761" s="9"/>
      <c r="P2761" s="9"/>
      <c r="Q2761" s="8"/>
      <c r="R2761" s="8"/>
      <c r="S2761" s="42"/>
      <c r="T2761" s="42"/>
      <c r="U2761" s="42"/>
      <c r="V2761" s="42"/>
      <c r="W2761" s="42"/>
      <c r="X2761" s="42"/>
      <c r="Y2761" s="25"/>
    </row>
    <row r="2762" spans="5:25">
      <c r="F2762" s="4"/>
      <c r="H2762" s="25"/>
      <c r="I2762" s="25"/>
      <c r="M2762" s="42"/>
      <c r="N2762" s="9"/>
      <c r="O2762" s="9"/>
      <c r="P2762" s="9"/>
      <c r="Q2762" s="8"/>
      <c r="R2762" s="8"/>
      <c r="S2762" s="42"/>
      <c r="T2762" s="42"/>
      <c r="U2762" s="42"/>
      <c r="V2762" s="42"/>
      <c r="W2762" s="42"/>
      <c r="X2762" s="42"/>
      <c r="Y2762" s="25"/>
    </row>
    <row r="2763" spans="5:25">
      <c r="F2763" s="4"/>
      <c r="H2763" s="25"/>
      <c r="I2763" s="25"/>
      <c r="M2763" s="42"/>
      <c r="N2763" s="9"/>
      <c r="O2763" s="9"/>
      <c r="P2763" s="9"/>
      <c r="Q2763" s="8"/>
      <c r="R2763" s="8"/>
      <c r="S2763" s="42"/>
      <c r="T2763" s="42"/>
      <c r="U2763" s="42"/>
      <c r="V2763" s="42"/>
      <c r="W2763" s="42"/>
      <c r="X2763" s="42"/>
      <c r="Y2763" s="25"/>
    </row>
    <row r="2764" spans="5:25">
      <c r="F2764" s="4"/>
      <c r="H2764" s="25"/>
      <c r="I2764" s="25"/>
      <c r="M2764" s="42"/>
      <c r="N2764" s="9"/>
      <c r="O2764" s="9"/>
      <c r="P2764" s="9"/>
      <c r="Q2764" s="8"/>
      <c r="R2764" s="8"/>
      <c r="S2764" s="42"/>
      <c r="T2764" s="42"/>
      <c r="U2764" s="42"/>
      <c r="V2764" s="42"/>
      <c r="W2764" s="42"/>
      <c r="X2764" s="42"/>
      <c r="Y2764" s="25"/>
    </row>
    <row r="2765" spans="5:25">
      <c r="F2765" s="4"/>
      <c r="H2765" s="25"/>
      <c r="I2765" s="25"/>
      <c r="M2765" s="42"/>
      <c r="N2765" s="9"/>
      <c r="O2765" s="9"/>
      <c r="P2765" s="9"/>
      <c r="Q2765" s="8"/>
      <c r="R2765" s="8"/>
      <c r="S2765" s="42"/>
      <c r="T2765" s="42"/>
      <c r="U2765" s="42"/>
      <c r="V2765" s="42"/>
      <c r="W2765" s="42"/>
      <c r="X2765" s="42"/>
      <c r="Y2765" s="25"/>
    </row>
    <row r="2766" spans="5:25">
      <c r="F2766" s="4"/>
      <c r="H2766" s="25"/>
      <c r="I2766" s="25"/>
      <c r="M2766" s="42"/>
      <c r="N2766" s="9"/>
      <c r="O2766" s="9"/>
      <c r="P2766" s="9"/>
      <c r="Q2766" s="8"/>
      <c r="R2766" s="8"/>
      <c r="S2766" s="42"/>
      <c r="T2766" s="42"/>
      <c r="U2766" s="42"/>
      <c r="V2766" s="42"/>
      <c r="W2766" s="42"/>
      <c r="X2766" s="42"/>
      <c r="Y2766" s="25"/>
    </row>
    <row r="2767" spans="5:25">
      <c r="F2767" s="4"/>
      <c r="H2767" s="25"/>
      <c r="I2767" s="25"/>
      <c r="M2767" s="42"/>
      <c r="N2767" s="9"/>
      <c r="O2767" s="9"/>
      <c r="P2767" s="9"/>
      <c r="Q2767" s="8"/>
      <c r="R2767" s="8"/>
      <c r="S2767" s="42"/>
      <c r="T2767" s="42"/>
      <c r="U2767" s="42"/>
      <c r="V2767" s="42"/>
      <c r="W2767" s="42"/>
      <c r="X2767" s="42"/>
      <c r="Y2767" s="25"/>
    </row>
    <row r="2768" spans="5:25">
      <c r="F2768" s="4"/>
      <c r="H2768" s="25"/>
      <c r="I2768" s="25"/>
      <c r="M2768" s="42"/>
      <c r="N2768" s="9"/>
      <c r="O2768" s="9"/>
      <c r="P2768" s="9"/>
      <c r="Q2768" s="8"/>
      <c r="R2768" s="8"/>
      <c r="S2768" s="42"/>
      <c r="T2768" s="42"/>
      <c r="U2768" s="42"/>
      <c r="V2768" s="42"/>
      <c r="W2768" s="42"/>
      <c r="X2768" s="42"/>
      <c r="Y2768" s="25"/>
    </row>
    <row r="2769" spans="5:25">
      <c r="F2769" s="4"/>
      <c r="H2769" s="25"/>
      <c r="I2769" s="25"/>
      <c r="M2769" s="42"/>
      <c r="N2769" s="9"/>
      <c r="O2769" s="9"/>
      <c r="P2769" s="9"/>
      <c r="Q2769" s="8"/>
      <c r="R2769" s="8"/>
      <c r="S2769" s="42"/>
      <c r="T2769" s="42"/>
      <c r="U2769" s="42"/>
      <c r="V2769" s="42"/>
      <c r="W2769" s="42"/>
      <c r="X2769" s="42"/>
      <c r="Y2769" s="25"/>
    </row>
    <row r="2770" spans="5:25">
      <c r="F2770" s="4"/>
      <c r="H2770" s="25"/>
      <c r="I2770" s="25"/>
      <c r="M2770" s="42"/>
      <c r="N2770" s="9"/>
      <c r="O2770" s="9"/>
      <c r="P2770" s="9"/>
      <c r="Q2770" s="8"/>
      <c r="R2770" s="8"/>
      <c r="S2770" s="42"/>
      <c r="T2770" s="42"/>
      <c r="U2770" s="42"/>
      <c r="V2770" s="42"/>
      <c r="W2770" s="42"/>
      <c r="X2770" s="42"/>
      <c r="Y2770" s="25"/>
    </row>
    <row r="2771" spans="5:25">
      <c r="F2771" s="4"/>
      <c r="H2771" s="25"/>
      <c r="I2771" s="25"/>
      <c r="M2771" s="42"/>
      <c r="N2771" s="9"/>
      <c r="O2771" s="9"/>
      <c r="P2771" s="9"/>
      <c r="Q2771" s="8"/>
      <c r="R2771" s="8"/>
      <c r="S2771" s="42"/>
      <c r="T2771" s="42"/>
      <c r="U2771" s="42"/>
      <c r="V2771" s="42"/>
      <c r="W2771" s="42"/>
      <c r="X2771" s="42"/>
      <c r="Y2771" s="25"/>
    </row>
    <row r="2772" spans="5:25">
      <c r="F2772" s="4"/>
      <c r="H2772" s="25"/>
      <c r="I2772" s="25"/>
      <c r="M2772" s="42"/>
      <c r="N2772" s="9"/>
      <c r="O2772" s="9"/>
      <c r="P2772" s="9"/>
      <c r="Q2772" s="8"/>
      <c r="R2772" s="8"/>
      <c r="S2772" s="42"/>
      <c r="T2772" s="42"/>
      <c r="U2772" s="42"/>
      <c r="V2772" s="42"/>
      <c r="W2772" s="42"/>
      <c r="X2772" s="42"/>
      <c r="Y2772" s="25"/>
    </row>
    <row r="2773" spans="5:25">
      <c r="F2773" s="4"/>
      <c r="H2773" s="25"/>
      <c r="I2773" s="25"/>
      <c r="M2773" s="42"/>
      <c r="N2773" s="9"/>
      <c r="O2773" s="9"/>
      <c r="P2773" s="9"/>
      <c r="Q2773" s="8"/>
      <c r="R2773" s="8"/>
      <c r="S2773" s="42"/>
      <c r="T2773" s="42"/>
      <c r="U2773" s="42"/>
      <c r="V2773" s="42"/>
      <c r="W2773" s="42"/>
      <c r="X2773" s="42"/>
      <c r="Y2773" s="25"/>
    </row>
    <row r="2774" spans="5:25">
      <c r="F2774" s="4"/>
      <c r="H2774" s="25"/>
      <c r="I2774" s="25"/>
      <c r="M2774" s="42"/>
      <c r="N2774" s="9"/>
      <c r="O2774" s="9"/>
      <c r="P2774" s="9"/>
      <c r="Q2774" s="8"/>
      <c r="R2774" s="8"/>
      <c r="S2774" s="42"/>
      <c r="T2774" s="42"/>
      <c r="U2774" s="42"/>
      <c r="V2774" s="42"/>
      <c r="W2774" s="42"/>
      <c r="X2774" s="42"/>
      <c r="Y2774" s="25"/>
    </row>
    <row r="2775" spans="5:25">
      <c r="F2775" s="4"/>
      <c r="H2775" s="25"/>
      <c r="I2775" s="25"/>
      <c r="M2775" s="42"/>
      <c r="N2775" s="9"/>
      <c r="O2775" s="9"/>
      <c r="P2775" s="9"/>
      <c r="Q2775" s="8"/>
      <c r="R2775" s="8"/>
      <c r="S2775" s="42"/>
      <c r="T2775" s="42"/>
      <c r="U2775" s="42"/>
      <c r="V2775" s="42"/>
      <c r="W2775" s="42"/>
      <c r="X2775" s="42"/>
      <c r="Y2775" s="25"/>
    </row>
    <row r="2776" spans="5:25">
      <c r="F2776" s="4"/>
      <c r="H2776" s="25"/>
      <c r="I2776" s="25"/>
      <c r="M2776" s="42"/>
      <c r="N2776" s="9"/>
      <c r="O2776" s="9"/>
      <c r="P2776" s="9"/>
      <c r="Q2776" s="8"/>
      <c r="R2776" s="8"/>
      <c r="S2776" s="42"/>
      <c r="T2776" s="42"/>
      <c r="U2776" s="42"/>
      <c r="V2776" s="42"/>
      <c r="W2776" s="42"/>
      <c r="X2776" s="42"/>
      <c r="Y2776" s="25"/>
    </row>
    <row r="2777" spans="5:25">
      <c r="E2777" s="38"/>
      <c r="F2777" s="4"/>
      <c r="H2777" s="25"/>
      <c r="I2777" s="25"/>
      <c r="M2777" s="42"/>
      <c r="N2777" s="9"/>
      <c r="O2777" s="9"/>
      <c r="P2777" s="9"/>
      <c r="Q2777" s="8"/>
      <c r="R2777" s="8"/>
      <c r="S2777" s="42"/>
      <c r="T2777" s="42"/>
      <c r="U2777" s="42"/>
      <c r="V2777" s="42"/>
      <c r="W2777" s="42"/>
      <c r="X2777" s="42"/>
      <c r="Y2777" s="25"/>
    </row>
    <row r="2778" spans="5:25">
      <c r="F2778" s="4"/>
      <c r="H2778" s="25"/>
      <c r="I2778" s="25"/>
      <c r="M2778" s="42"/>
      <c r="N2778" s="9"/>
      <c r="O2778" s="9"/>
      <c r="P2778" s="9"/>
      <c r="Q2778" s="8"/>
      <c r="R2778" s="8"/>
      <c r="S2778" s="42"/>
      <c r="T2778" s="42"/>
      <c r="U2778" s="42"/>
      <c r="V2778" s="42"/>
      <c r="W2778" s="42"/>
      <c r="X2778" s="42"/>
      <c r="Y2778" s="25"/>
    </row>
    <row r="2779" spans="5:25">
      <c r="E2779" s="38"/>
      <c r="F2779" s="4"/>
      <c r="H2779" s="25"/>
      <c r="I2779" s="25"/>
      <c r="M2779" s="42"/>
      <c r="N2779" s="9"/>
      <c r="O2779" s="9"/>
      <c r="P2779" s="9"/>
      <c r="Q2779" s="8"/>
      <c r="R2779" s="8"/>
      <c r="S2779" s="42"/>
      <c r="T2779" s="42"/>
      <c r="U2779" s="42"/>
      <c r="V2779" s="42"/>
      <c r="W2779" s="42"/>
      <c r="X2779" s="42"/>
      <c r="Y2779" s="25"/>
    </row>
    <row r="2780" spans="5:25">
      <c r="F2780" s="4"/>
      <c r="H2780" s="25"/>
      <c r="I2780" s="25"/>
      <c r="M2780" s="42"/>
      <c r="N2780" s="9"/>
      <c r="O2780" s="9"/>
      <c r="P2780" s="9"/>
      <c r="Q2780" s="8"/>
      <c r="R2780" s="8"/>
      <c r="S2780" s="42"/>
      <c r="T2780" s="42"/>
      <c r="U2780" s="42"/>
      <c r="V2780" s="42"/>
      <c r="W2780" s="42"/>
      <c r="X2780" s="42"/>
      <c r="Y2780" s="25"/>
    </row>
    <row r="2781" spans="5:25">
      <c r="F2781" s="4"/>
      <c r="H2781" s="25"/>
      <c r="I2781" s="25"/>
      <c r="M2781" s="42"/>
      <c r="N2781" s="9"/>
      <c r="O2781" s="9"/>
      <c r="P2781" s="9"/>
      <c r="Q2781" s="8"/>
      <c r="R2781" s="8"/>
      <c r="S2781" s="42"/>
      <c r="T2781" s="42"/>
      <c r="U2781" s="42"/>
      <c r="V2781" s="42"/>
      <c r="W2781" s="42"/>
      <c r="X2781" s="42"/>
      <c r="Y2781" s="25"/>
    </row>
    <row r="2782" spans="5:25">
      <c r="F2782" s="4"/>
      <c r="H2782" s="25"/>
      <c r="I2782" s="25"/>
      <c r="M2782" s="42"/>
      <c r="N2782" s="9"/>
      <c r="O2782" s="9"/>
      <c r="P2782" s="9"/>
      <c r="Q2782" s="8"/>
      <c r="R2782" s="8"/>
      <c r="S2782" s="42"/>
      <c r="T2782" s="42"/>
      <c r="U2782" s="42"/>
      <c r="V2782" s="42"/>
      <c r="W2782" s="42"/>
      <c r="X2782" s="42"/>
      <c r="Y2782" s="25"/>
    </row>
    <row r="2783" spans="5:25">
      <c r="F2783" s="4"/>
      <c r="H2783" s="25"/>
      <c r="I2783" s="25"/>
      <c r="M2783" s="42"/>
      <c r="N2783" s="9"/>
      <c r="O2783" s="9"/>
      <c r="P2783" s="9"/>
      <c r="Q2783" s="8"/>
      <c r="R2783" s="8"/>
      <c r="S2783" s="42"/>
      <c r="T2783" s="42"/>
      <c r="U2783" s="42"/>
      <c r="V2783" s="42"/>
      <c r="W2783" s="42"/>
      <c r="X2783" s="42"/>
      <c r="Y2783" s="25"/>
    </row>
    <row r="2784" spans="5:25">
      <c r="F2784" s="4"/>
      <c r="H2784" s="25"/>
      <c r="I2784" s="25"/>
      <c r="M2784" s="42"/>
      <c r="N2784" s="9"/>
      <c r="O2784" s="9"/>
      <c r="P2784" s="9"/>
      <c r="Q2784" s="8"/>
      <c r="R2784" s="8"/>
      <c r="S2784" s="42"/>
      <c r="T2784" s="42"/>
      <c r="U2784" s="42"/>
      <c r="V2784" s="42"/>
      <c r="W2784" s="42"/>
      <c r="X2784" s="42"/>
      <c r="Y2784" s="25"/>
    </row>
    <row r="2785" spans="5:25">
      <c r="F2785" s="4"/>
      <c r="H2785" s="25"/>
      <c r="I2785" s="25"/>
      <c r="M2785" s="42"/>
      <c r="N2785" s="9"/>
      <c r="O2785" s="9"/>
      <c r="P2785" s="9"/>
      <c r="Q2785" s="8"/>
      <c r="R2785" s="8"/>
      <c r="S2785" s="42"/>
      <c r="T2785" s="42"/>
      <c r="U2785" s="42"/>
      <c r="V2785" s="42"/>
      <c r="W2785" s="42"/>
      <c r="X2785" s="42"/>
      <c r="Y2785" s="25"/>
    </row>
    <row r="2786" spans="5:25">
      <c r="E2786" s="38"/>
      <c r="F2786" s="4"/>
      <c r="H2786" s="25"/>
      <c r="I2786" s="25"/>
      <c r="M2786" s="42"/>
      <c r="N2786" s="9"/>
      <c r="O2786" s="9"/>
      <c r="P2786" s="9"/>
      <c r="Q2786" s="8"/>
      <c r="R2786" s="8"/>
      <c r="S2786" s="42"/>
      <c r="T2786" s="42"/>
      <c r="U2786" s="42"/>
      <c r="V2786" s="42"/>
      <c r="W2786" s="42"/>
      <c r="X2786" s="42"/>
      <c r="Y2786" s="25"/>
    </row>
    <row r="2787" spans="5:25">
      <c r="F2787" s="4"/>
      <c r="H2787" s="25"/>
      <c r="I2787" s="25"/>
      <c r="M2787" s="42"/>
      <c r="N2787" s="9"/>
      <c r="O2787" s="9"/>
      <c r="P2787" s="9"/>
      <c r="Q2787" s="8"/>
      <c r="R2787" s="8"/>
      <c r="S2787" s="42"/>
      <c r="T2787" s="42"/>
      <c r="U2787" s="42"/>
      <c r="V2787" s="42"/>
      <c r="W2787" s="42"/>
      <c r="X2787" s="42"/>
      <c r="Y2787" s="25"/>
    </row>
    <row r="2788" spans="5:25">
      <c r="F2788" s="4"/>
      <c r="H2788" s="25"/>
      <c r="I2788" s="25"/>
      <c r="M2788" s="42"/>
      <c r="N2788" s="9"/>
      <c r="O2788" s="9"/>
      <c r="P2788" s="9"/>
      <c r="Q2788" s="8"/>
      <c r="R2788" s="8"/>
      <c r="S2788" s="42"/>
      <c r="T2788" s="42"/>
      <c r="U2788" s="42"/>
      <c r="V2788" s="42"/>
      <c r="W2788" s="42"/>
      <c r="X2788" s="42"/>
      <c r="Y2788" s="25"/>
    </row>
    <row r="2789" spans="5:25">
      <c r="E2789" s="38"/>
      <c r="F2789" s="4"/>
      <c r="H2789" s="25"/>
      <c r="I2789" s="25"/>
      <c r="M2789" s="42"/>
      <c r="N2789" s="9"/>
      <c r="O2789" s="9"/>
      <c r="P2789" s="9"/>
      <c r="Q2789" s="8"/>
      <c r="R2789" s="8"/>
      <c r="S2789" s="42"/>
      <c r="T2789" s="42"/>
      <c r="U2789" s="42"/>
      <c r="V2789" s="42"/>
      <c r="W2789" s="42"/>
      <c r="X2789" s="42"/>
      <c r="Y2789" s="25"/>
    </row>
    <row r="2790" spans="5:25">
      <c r="F2790" s="4"/>
      <c r="H2790" s="25"/>
      <c r="I2790" s="25"/>
      <c r="M2790" s="42"/>
      <c r="N2790" s="9"/>
      <c r="O2790" s="9"/>
      <c r="P2790" s="9"/>
      <c r="Q2790" s="8"/>
      <c r="R2790" s="8"/>
      <c r="S2790" s="42"/>
      <c r="T2790" s="42"/>
      <c r="U2790" s="42"/>
      <c r="V2790" s="42"/>
      <c r="W2790" s="42"/>
      <c r="X2790" s="42"/>
      <c r="Y2790" s="25"/>
    </row>
    <row r="2791" spans="5:25">
      <c r="F2791" s="4"/>
      <c r="H2791" s="25"/>
      <c r="I2791" s="25"/>
      <c r="M2791" s="42"/>
      <c r="N2791" s="9"/>
      <c r="O2791" s="9"/>
      <c r="P2791" s="9"/>
      <c r="Q2791" s="8"/>
      <c r="R2791" s="8"/>
      <c r="S2791" s="42"/>
      <c r="T2791" s="42"/>
      <c r="U2791" s="42"/>
      <c r="V2791" s="42"/>
      <c r="W2791" s="42"/>
      <c r="X2791" s="42"/>
      <c r="Y2791" s="25"/>
    </row>
    <row r="2792" spans="5:25">
      <c r="F2792" s="4"/>
      <c r="H2792" s="25"/>
      <c r="I2792" s="25"/>
      <c r="M2792" s="42"/>
      <c r="N2792" s="9"/>
      <c r="O2792" s="9"/>
      <c r="P2792" s="9"/>
      <c r="Q2792" s="8"/>
      <c r="R2792" s="8"/>
      <c r="S2792" s="42"/>
      <c r="T2792" s="42"/>
      <c r="U2792" s="42"/>
      <c r="V2792" s="42"/>
      <c r="W2792" s="42"/>
      <c r="X2792" s="42"/>
      <c r="Y2792" s="25"/>
    </row>
    <row r="2793" spans="5:25">
      <c r="F2793" s="4"/>
      <c r="H2793" s="25"/>
      <c r="I2793" s="25"/>
      <c r="M2793" s="42"/>
      <c r="N2793" s="9"/>
      <c r="O2793" s="9"/>
      <c r="P2793" s="9"/>
      <c r="Q2793" s="8"/>
      <c r="R2793" s="8"/>
      <c r="S2793" s="42"/>
      <c r="T2793" s="42"/>
      <c r="U2793" s="42"/>
      <c r="V2793" s="42"/>
      <c r="W2793" s="42"/>
      <c r="X2793" s="42"/>
      <c r="Y2793" s="25"/>
    </row>
    <row r="2794" spans="5:25">
      <c r="F2794" s="4"/>
      <c r="H2794" s="25"/>
      <c r="I2794" s="25"/>
      <c r="M2794" s="42"/>
      <c r="N2794" s="9"/>
      <c r="O2794" s="9"/>
      <c r="P2794" s="9"/>
      <c r="Q2794" s="8"/>
      <c r="R2794" s="8"/>
      <c r="S2794" s="42"/>
      <c r="T2794" s="42"/>
      <c r="U2794" s="42"/>
      <c r="V2794" s="42"/>
      <c r="W2794" s="42"/>
      <c r="X2794" s="42"/>
      <c r="Y2794" s="25"/>
    </row>
    <row r="2795" spans="5:25">
      <c r="F2795" s="4"/>
      <c r="H2795" s="25"/>
      <c r="I2795" s="25"/>
      <c r="M2795" s="42"/>
      <c r="N2795" s="9"/>
      <c r="O2795" s="9"/>
      <c r="P2795" s="9"/>
      <c r="Q2795" s="8"/>
      <c r="R2795" s="8"/>
      <c r="S2795" s="42"/>
      <c r="T2795" s="42"/>
      <c r="U2795" s="42"/>
      <c r="V2795" s="42"/>
      <c r="W2795" s="42"/>
      <c r="X2795" s="42"/>
      <c r="Y2795" s="25"/>
    </row>
    <row r="2796" spans="5:25">
      <c r="F2796" s="4"/>
      <c r="H2796" s="25"/>
      <c r="I2796" s="25"/>
      <c r="M2796" s="42"/>
      <c r="N2796" s="9"/>
      <c r="O2796" s="9"/>
      <c r="P2796" s="9"/>
      <c r="Q2796" s="8"/>
      <c r="R2796" s="8"/>
      <c r="S2796" s="42"/>
      <c r="T2796" s="42"/>
      <c r="U2796" s="42"/>
      <c r="V2796" s="42"/>
      <c r="W2796" s="42"/>
      <c r="X2796" s="42"/>
      <c r="Y2796" s="25"/>
    </row>
    <row r="2797" spans="5:25">
      <c r="F2797" s="4"/>
      <c r="H2797" s="25"/>
      <c r="I2797" s="25"/>
      <c r="M2797" s="42"/>
      <c r="N2797" s="9"/>
      <c r="O2797" s="9"/>
      <c r="P2797" s="9"/>
      <c r="Q2797" s="8"/>
      <c r="R2797" s="8"/>
      <c r="S2797" s="42"/>
      <c r="T2797" s="42"/>
      <c r="U2797" s="42"/>
      <c r="V2797" s="42"/>
      <c r="W2797" s="42"/>
      <c r="X2797" s="42"/>
      <c r="Y2797" s="25"/>
    </row>
    <row r="2798" spans="5:25">
      <c r="F2798" s="4"/>
      <c r="H2798" s="25"/>
      <c r="I2798" s="25"/>
      <c r="M2798" s="42"/>
      <c r="N2798" s="9"/>
      <c r="O2798" s="9"/>
      <c r="P2798" s="9"/>
      <c r="Q2798" s="8"/>
      <c r="R2798" s="8"/>
      <c r="S2798" s="42"/>
      <c r="T2798" s="42"/>
      <c r="U2798" s="42"/>
      <c r="V2798" s="42"/>
      <c r="W2798" s="42"/>
      <c r="X2798" s="42"/>
      <c r="Y2798" s="25"/>
    </row>
    <row r="2799" spans="5:25">
      <c r="F2799" s="4"/>
      <c r="H2799" s="25"/>
      <c r="I2799" s="25"/>
      <c r="M2799" s="42"/>
      <c r="N2799" s="9"/>
      <c r="O2799" s="9"/>
      <c r="P2799" s="9"/>
      <c r="Q2799" s="8"/>
      <c r="R2799" s="8"/>
      <c r="S2799" s="42"/>
      <c r="T2799" s="42"/>
      <c r="U2799" s="42"/>
      <c r="V2799" s="42"/>
      <c r="W2799" s="42"/>
      <c r="X2799" s="42"/>
      <c r="Y2799" s="25"/>
    </row>
    <row r="2800" spans="5:25">
      <c r="F2800" s="4"/>
      <c r="H2800" s="25"/>
      <c r="I2800" s="25"/>
      <c r="M2800" s="42"/>
      <c r="N2800" s="9"/>
      <c r="O2800" s="9"/>
      <c r="P2800" s="9"/>
      <c r="Q2800" s="8"/>
      <c r="R2800" s="8"/>
      <c r="S2800" s="42"/>
      <c r="T2800" s="42"/>
      <c r="U2800" s="42"/>
      <c r="V2800" s="42"/>
      <c r="W2800" s="42"/>
      <c r="X2800" s="42"/>
      <c r="Y2800" s="25"/>
    </row>
    <row r="2801" spans="6:25">
      <c r="F2801" s="4"/>
      <c r="H2801" s="25"/>
      <c r="I2801" s="25"/>
      <c r="M2801" s="42"/>
      <c r="N2801" s="9"/>
      <c r="O2801" s="9"/>
      <c r="P2801" s="9"/>
      <c r="Q2801" s="8"/>
      <c r="R2801" s="8"/>
      <c r="S2801" s="42"/>
      <c r="T2801" s="42"/>
      <c r="U2801" s="42"/>
      <c r="V2801" s="42"/>
      <c r="W2801" s="42"/>
      <c r="X2801" s="42"/>
      <c r="Y2801" s="25"/>
    </row>
    <row r="2802" spans="6:25">
      <c r="F2802" s="4"/>
      <c r="H2802" s="25"/>
      <c r="I2802" s="25"/>
      <c r="M2802" s="42"/>
      <c r="N2802" s="9"/>
      <c r="O2802" s="9"/>
      <c r="P2802" s="9"/>
      <c r="Q2802" s="8"/>
      <c r="R2802" s="8"/>
      <c r="S2802" s="42"/>
      <c r="T2802" s="42"/>
      <c r="U2802" s="42"/>
      <c r="V2802" s="42"/>
      <c r="W2802" s="42"/>
      <c r="X2802" s="42"/>
      <c r="Y2802" s="25"/>
    </row>
    <row r="2803" spans="6:25">
      <c r="F2803" s="4"/>
      <c r="H2803" s="25"/>
      <c r="I2803" s="25"/>
      <c r="M2803" s="42"/>
      <c r="N2803" s="9"/>
      <c r="O2803" s="9"/>
      <c r="P2803" s="9"/>
      <c r="Q2803" s="8"/>
      <c r="R2803" s="8"/>
      <c r="S2803" s="42"/>
      <c r="T2803" s="42"/>
      <c r="U2803" s="42"/>
      <c r="V2803" s="42"/>
      <c r="W2803" s="42"/>
      <c r="X2803" s="42"/>
      <c r="Y2803" s="25"/>
    </row>
    <row r="2804" spans="6:25">
      <c r="F2804" s="4"/>
      <c r="H2804" s="25"/>
      <c r="I2804" s="25"/>
      <c r="M2804" s="42"/>
      <c r="N2804" s="9"/>
      <c r="O2804" s="9"/>
      <c r="P2804" s="9"/>
      <c r="Q2804" s="8"/>
      <c r="R2804" s="8"/>
      <c r="S2804" s="42"/>
      <c r="T2804" s="42"/>
      <c r="U2804" s="42"/>
      <c r="V2804" s="42"/>
      <c r="W2804" s="42"/>
      <c r="X2804" s="42"/>
      <c r="Y2804" s="25"/>
    </row>
    <row r="2805" spans="6:25">
      <c r="F2805" s="4"/>
      <c r="H2805" s="25"/>
      <c r="I2805" s="25"/>
      <c r="M2805" s="42"/>
      <c r="N2805" s="9"/>
      <c r="O2805" s="9"/>
      <c r="P2805" s="9"/>
      <c r="Q2805" s="8"/>
      <c r="R2805" s="8"/>
      <c r="S2805" s="42"/>
      <c r="T2805" s="42"/>
      <c r="U2805" s="42"/>
      <c r="V2805" s="42"/>
      <c r="W2805" s="42"/>
      <c r="X2805" s="42"/>
      <c r="Y2805" s="25"/>
    </row>
    <row r="2806" spans="6:25">
      <c r="F2806" s="4"/>
      <c r="H2806" s="25"/>
      <c r="I2806" s="25"/>
      <c r="M2806" s="42"/>
      <c r="N2806" s="9"/>
      <c r="O2806" s="9"/>
      <c r="P2806" s="9"/>
      <c r="Q2806" s="8"/>
      <c r="R2806" s="8"/>
      <c r="S2806" s="42"/>
      <c r="T2806" s="42"/>
      <c r="U2806" s="42"/>
      <c r="V2806" s="42"/>
      <c r="W2806" s="42"/>
      <c r="X2806" s="42"/>
      <c r="Y2806" s="25"/>
    </row>
    <row r="2807" spans="6:25">
      <c r="F2807" s="4"/>
      <c r="H2807" s="25"/>
      <c r="I2807" s="25"/>
      <c r="M2807" s="42"/>
      <c r="N2807" s="9"/>
      <c r="O2807" s="9"/>
      <c r="P2807" s="9"/>
      <c r="Q2807" s="8"/>
      <c r="R2807" s="8"/>
      <c r="S2807" s="42"/>
      <c r="T2807" s="42"/>
      <c r="U2807" s="42"/>
      <c r="V2807" s="42"/>
      <c r="W2807" s="42"/>
      <c r="X2807" s="42"/>
      <c r="Y2807" s="25"/>
    </row>
    <row r="2808" spans="6:25">
      <c r="F2808" s="4"/>
      <c r="H2808" s="25"/>
      <c r="I2808" s="25"/>
      <c r="M2808" s="42"/>
      <c r="N2808" s="9"/>
      <c r="O2808" s="9"/>
      <c r="P2808" s="9"/>
      <c r="Q2808" s="8"/>
      <c r="R2808" s="8"/>
      <c r="S2808" s="42"/>
      <c r="T2808" s="42"/>
      <c r="U2808" s="42"/>
      <c r="V2808" s="42"/>
      <c r="W2808" s="42"/>
      <c r="X2808" s="42"/>
      <c r="Y2808" s="25"/>
    </row>
    <row r="2809" spans="6:25">
      <c r="F2809" s="4"/>
      <c r="H2809" s="25"/>
      <c r="I2809" s="25"/>
      <c r="M2809" s="42"/>
      <c r="N2809" s="9"/>
      <c r="O2809" s="9"/>
      <c r="P2809" s="9"/>
      <c r="Q2809" s="8"/>
      <c r="R2809" s="8"/>
      <c r="S2809" s="42"/>
      <c r="T2809" s="42"/>
      <c r="U2809" s="42"/>
      <c r="V2809" s="42"/>
      <c r="W2809" s="42"/>
      <c r="X2809" s="42"/>
      <c r="Y2809" s="25"/>
    </row>
    <row r="2810" spans="6:25">
      <c r="F2810" s="4"/>
      <c r="H2810" s="25"/>
      <c r="I2810" s="25"/>
      <c r="M2810" s="42"/>
      <c r="N2810" s="9"/>
      <c r="O2810" s="9"/>
      <c r="P2810" s="9"/>
      <c r="Q2810" s="8"/>
      <c r="R2810" s="8"/>
      <c r="S2810" s="42"/>
      <c r="T2810" s="42"/>
      <c r="U2810" s="42"/>
      <c r="V2810" s="42"/>
      <c r="W2810" s="42"/>
      <c r="X2810" s="42"/>
      <c r="Y2810" s="25"/>
    </row>
    <row r="2811" spans="6:25">
      <c r="F2811" s="4"/>
      <c r="H2811" s="25"/>
      <c r="I2811" s="25"/>
      <c r="M2811" s="42"/>
      <c r="N2811" s="9"/>
      <c r="O2811" s="9"/>
      <c r="P2811" s="9"/>
      <c r="Q2811" s="8"/>
      <c r="R2811" s="8"/>
      <c r="S2811" s="42"/>
      <c r="T2811" s="42"/>
      <c r="U2811" s="42"/>
      <c r="V2811" s="42"/>
      <c r="W2811" s="42"/>
      <c r="X2811" s="42"/>
      <c r="Y2811" s="25"/>
    </row>
    <row r="2812" spans="6:25">
      <c r="F2812" s="4"/>
      <c r="H2812" s="25"/>
      <c r="I2812" s="25"/>
      <c r="M2812" s="42"/>
      <c r="N2812" s="9"/>
      <c r="O2812" s="9"/>
      <c r="P2812" s="9"/>
      <c r="Q2812" s="8"/>
      <c r="R2812" s="8"/>
      <c r="S2812" s="42"/>
      <c r="T2812" s="42"/>
      <c r="U2812" s="42"/>
      <c r="V2812" s="42"/>
      <c r="W2812" s="42"/>
      <c r="X2812" s="42"/>
      <c r="Y2812" s="25"/>
    </row>
    <row r="2813" spans="6:25">
      <c r="F2813" s="4"/>
      <c r="H2813" s="25"/>
      <c r="I2813" s="25"/>
      <c r="M2813" s="42"/>
      <c r="N2813" s="9"/>
      <c r="O2813" s="9"/>
      <c r="P2813" s="9"/>
      <c r="Q2813" s="8"/>
      <c r="R2813" s="8"/>
      <c r="S2813" s="42"/>
      <c r="T2813" s="42"/>
      <c r="U2813" s="42"/>
      <c r="V2813" s="42"/>
      <c r="W2813" s="42"/>
      <c r="X2813" s="42"/>
      <c r="Y2813" s="25"/>
    </row>
    <row r="2814" spans="6:25">
      <c r="F2814" s="4"/>
      <c r="H2814" s="25"/>
      <c r="I2814" s="25"/>
      <c r="M2814" s="42"/>
      <c r="N2814" s="9"/>
      <c r="O2814" s="9"/>
      <c r="P2814" s="9"/>
      <c r="Q2814" s="8"/>
      <c r="R2814" s="8"/>
      <c r="S2814" s="42"/>
      <c r="T2814" s="42"/>
      <c r="U2814" s="42"/>
      <c r="V2814" s="42"/>
      <c r="W2814" s="42"/>
      <c r="X2814" s="42"/>
      <c r="Y2814" s="25"/>
    </row>
    <row r="2815" spans="6:25">
      <c r="F2815" s="4"/>
      <c r="H2815" s="25"/>
      <c r="I2815" s="25"/>
      <c r="M2815" s="42"/>
      <c r="N2815" s="9"/>
      <c r="O2815" s="9"/>
      <c r="P2815" s="9"/>
      <c r="Q2815" s="8"/>
      <c r="R2815" s="8"/>
      <c r="S2815" s="42"/>
      <c r="T2815" s="42"/>
      <c r="U2815" s="42"/>
      <c r="V2815" s="42"/>
      <c r="W2815" s="42"/>
      <c r="X2815" s="42"/>
      <c r="Y2815" s="25"/>
    </row>
    <row r="2816" spans="6:25">
      <c r="F2816" s="4"/>
      <c r="H2816" s="25"/>
      <c r="I2816" s="25"/>
      <c r="M2816" s="42"/>
      <c r="N2816" s="9"/>
      <c r="O2816" s="9"/>
      <c r="P2816" s="9"/>
      <c r="Q2816" s="8"/>
      <c r="R2816" s="8"/>
      <c r="S2816" s="42"/>
      <c r="T2816" s="42"/>
      <c r="U2816" s="42"/>
      <c r="V2816" s="42"/>
      <c r="W2816" s="42"/>
      <c r="X2816" s="42"/>
      <c r="Y2816" s="25"/>
    </row>
    <row r="2817" spans="5:25">
      <c r="F2817" s="4"/>
      <c r="H2817" s="25"/>
      <c r="I2817" s="25"/>
      <c r="M2817" s="42"/>
      <c r="N2817" s="9"/>
      <c r="O2817" s="9"/>
      <c r="P2817" s="9"/>
      <c r="Q2817" s="8"/>
      <c r="R2817" s="8"/>
      <c r="S2817" s="42"/>
      <c r="T2817" s="42"/>
      <c r="U2817" s="42"/>
      <c r="V2817" s="42"/>
      <c r="W2817" s="42"/>
      <c r="X2817" s="42"/>
      <c r="Y2817" s="25"/>
    </row>
    <row r="2818" spans="5:25">
      <c r="F2818" s="4"/>
      <c r="H2818" s="25"/>
      <c r="I2818" s="25"/>
      <c r="M2818" s="42"/>
      <c r="N2818" s="9"/>
      <c r="O2818" s="9"/>
      <c r="P2818" s="9"/>
      <c r="Q2818" s="8"/>
      <c r="R2818" s="8"/>
      <c r="S2818" s="42"/>
      <c r="T2818" s="42"/>
      <c r="U2818" s="42"/>
      <c r="V2818" s="42"/>
      <c r="W2818" s="42"/>
      <c r="X2818" s="42"/>
      <c r="Y2818" s="25"/>
    </row>
    <row r="2819" spans="5:25">
      <c r="F2819" s="4"/>
      <c r="H2819" s="25"/>
      <c r="I2819" s="25"/>
      <c r="M2819" s="42"/>
      <c r="N2819" s="9"/>
      <c r="O2819" s="9"/>
      <c r="P2819" s="9"/>
      <c r="Q2819" s="8"/>
      <c r="R2819" s="8"/>
      <c r="S2819" s="42"/>
      <c r="T2819" s="42"/>
      <c r="U2819" s="42"/>
      <c r="V2819" s="42"/>
      <c r="W2819" s="42"/>
      <c r="X2819" s="42"/>
      <c r="Y2819" s="25"/>
    </row>
    <row r="2820" spans="5:25">
      <c r="F2820" s="4"/>
      <c r="H2820" s="25"/>
      <c r="I2820" s="25"/>
      <c r="M2820" s="42"/>
      <c r="N2820" s="9"/>
      <c r="O2820" s="9"/>
      <c r="P2820" s="9"/>
      <c r="Q2820" s="8"/>
      <c r="R2820" s="8"/>
      <c r="S2820" s="42"/>
      <c r="T2820" s="42"/>
      <c r="U2820" s="42"/>
      <c r="V2820" s="42"/>
      <c r="W2820" s="42"/>
      <c r="X2820" s="42"/>
      <c r="Y2820" s="25"/>
    </row>
    <row r="2821" spans="5:25">
      <c r="F2821" s="4"/>
      <c r="H2821" s="25"/>
      <c r="I2821" s="25"/>
      <c r="M2821" s="42"/>
      <c r="N2821" s="9"/>
      <c r="O2821" s="9"/>
      <c r="P2821" s="9"/>
      <c r="Q2821" s="8"/>
      <c r="R2821" s="8"/>
      <c r="S2821" s="42"/>
      <c r="T2821" s="42"/>
      <c r="U2821" s="42"/>
      <c r="V2821" s="42"/>
      <c r="W2821" s="42"/>
      <c r="X2821" s="42"/>
      <c r="Y2821" s="25"/>
    </row>
    <row r="2822" spans="5:25">
      <c r="E2822" s="38"/>
      <c r="F2822" s="4"/>
      <c r="H2822" s="25"/>
      <c r="I2822" s="25"/>
      <c r="M2822" s="42"/>
      <c r="N2822" s="9"/>
      <c r="O2822" s="9"/>
      <c r="P2822" s="9"/>
      <c r="Q2822" s="8"/>
      <c r="R2822" s="8"/>
      <c r="S2822" s="42"/>
      <c r="T2822" s="42"/>
      <c r="U2822" s="42"/>
      <c r="V2822" s="42"/>
      <c r="W2822" s="42"/>
      <c r="X2822" s="42"/>
      <c r="Y2822" s="25"/>
    </row>
    <row r="2823" spans="5:25">
      <c r="F2823" s="4"/>
      <c r="H2823" s="25"/>
      <c r="I2823" s="25"/>
      <c r="M2823" s="42"/>
      <c r="N2823" s="9"/>
      <c r="O2823" s="9"/>
      <c r="P2823" s="9"/>
      <c r="Q2823" s="8"/>
      <c r="R2823" s="8"/>
      <c r="S2823" s="42"/>
      <c r="T2823" s="42"/>
      <c r="U2823" s="42"/>
      <c r="V2823" s="42"/>
      <c r="W2823" s="42"/>
      <c r="X2823" s="42"/>
      <c r="Y2823" s="25"/>
    </row>
    <row r="2824" spans="5:25">
      <c r="F2824" s="4"/>
      <c r="H2824" s="25"/>
      <c r="I2824" s="25"/>
      <c r="M2824" s="42"/>
      <c r="N2824" s="9"/>
      <c r="O2824" s="9"/>
      <c r="P2824" s="9"/>
      <c r="Q2824" s="8"/>
      <c r="R2824" s="8"/>
      <c r="S2824" s="42"/>
      <c r="T2824" s="42"/>
      <c r="U2824" s="42"/>
      <c r="V2824" s="42"/>
      <c r="W2824" s="42"/>
      <c r="X2824" s="42"/>
      <c r="Y2824" s="25"/>
    </row>
    <row r="2825" spans="5:25">
      <c r="F2825" s="4"/>
      <c r="H2825" s="25"/>
      <c r="I2825" s="25"/>
      <c r="M2825" s="42"/>
      <c r="N2825" s="9"/>
      <c r="O2825" s="9"/>
      <c r="P2825" s="9"/>
      <c r="Q2825" s="8"/>
      <c r="R2825" s="8"/>
      <c r="S2825" s="42"/>
      <c r="T2825" s="42"/>
      <c r="U2825" s="42"/>
      <c r="V2825" s="42"/>
      <c r="W2825" s="42"/>
      <c r="X2825" s="42"/>
      <c r="Y2825" s="25"/>
    </row>
    <row r="2826" spans="5:25">
      <c r="F2826" s="4"/>
      <c r="H2826" s="25"/>
      <c r="I2826" s="25"/>
      <c r="M2826" s="42"/>
      <c r="N2826" s="9"/>
      <c r="O2826" s="9"/>
      <c r="P2826" s="9"/>
      <c r="Q2826" s="8"/>
      <c r="R2826" s="8"/>
      <c r="S2826" s="42"/>
      <c r="T2826" s="42"/>
      <c r="U2826" s="42"/>
      <c r="V2826" s="42"/>
      <c r="W2826" s="42"/>
      <c r="X2826" s="42"/>
      <c r="Y2826" s="25"/>
    </row>
    <row r="2827" spans="5:25">
      <c r="F2827" s="4"/>
      <c r="H2827" s="25"/>
      <c r="I2827" s="25"/>
      <c r="M2827" s="42"/>
      <c r="N2827" s="9"/>
      <c r="O2827" s="9"/>
      <c r="P2827" s="9"/>
      <c r="Q2827" s="8"/>
      <c r="R2827" s="8"/>
      <c r="S2827" s="42"/>
      <c r="T2827" s="42"/>
      <c r="U2827" s="42"/>
      <c r="V2827" s="42"/>
      <c r="W2827" s="42"/>
      <c r="X2827" s="42"/>
      <c r="Y2827" s="25"/>
    </row>
    <row r="2828" spans="5:25">
      <c r="F2828" s="4"/>
      <c r="H2828" s="25"/>
      <c r="I2828" s="25"/>
      <c r="M2828" s="42"/>
      <c r="N2828" s="9"/>
      <c r="O2828" s="9"/>
      <c r="P2828" s="9"/>
      <c r="Q2828" s="8"/>
      <c r="R2828" s="8"/>
      <c r="S2828" s="42"/>
      <c r="T2828" s="42"/>
      <c r="U2828" s="42"/>
      <c r="V2828" s="42"/>
      <c r="W2828" s="42"/>
      <c r="X2828" s="42"/>
      <c r="Y2828" s="25"/>
    </row>
    <row r="2829" spans="5:25">
      <c r="F2829" s="4"/>
      <c r="H2829" s="25"/>
      <c r="I2829" s="25"/>
      <c r="M2829" s="42"/>
      <c r="N2829" s="9"/>
      <c r="O2829" s="9"/>
      <c r="P2829" s="9"/>
      <c r="Q2829" s="8"/>
      <c r="R2829" s="8"/>
      <c r="S2829" s="42"/>
      <c r="T2829" s="42"/>
      <c r="U2829" s="42"/>
      <c r="V2829" s="42"/>
      <c r="W2829" s="42"/>
      <c r="X2829" s="42"/>
      <c r="Y2829" s="25"/>
    </row>
    <row r="2830" spans="5:25">
      <c r="F2830" s="4"/>
      <c r="H2830" s="25"/>
      <c r="I2830" s="25"/>
      <c r="M2830" s="42"/>
      <c r="N2830" s="9"/>
      <c r="O2830" s="9"/>
      <c r="P2830" s="9"/>
      <c r="Q2830" s="8"/>
      <c r="R2830" s="8"/>
      <c r="S2830" s="42"/>
      <c r="T2830" s="42"/>
      <c r="U2830" s="42"/>
      <c r="V2830" s="42"/>
      <c r="W2830" s="42"/>
      <c r="X2830" s="42"/>
      <c r="Y2830" s="25"/>
    </row>
    <row r="2831" spans="5:25">
      <c r="F2831" s="4"/>
      <c r="H2831" s="25"/>
      <c r="I2831" s="25"/>
      <c r="M2831" s="42"/>
      <c r="N2831" s="9"/>
      <c r="O2831" s="9"/>
      <c r="P2831" s="9"/>
      <c r="Q2831" s="8"/>
      <c r="R2831" s="8"/>
      <c r="S2831" s="42"/>
      <c r="T2831" s="42"/>
      <c r="U2831" s="42"/>
      <c r="V2831" s="42"/>
      <c r="W2831" s="42"/>
      <c r="X2831" s="42"/>
      <c r="Y2831" s="25"/>
    </row>
    <row r="2832" spans="5:25">
      <c r="F2832" s="4"/>
      <c r="H2832" s="25"/>
      <c r="I2832" s="25"/>
      <c r="M2832" s="42"/>
      <c r="N2832" s="9"/>
      <c r="O2832" s="9"/>
      <c r="P2832" s="9"/>
      <c r="Q2832" s="8"/>
      <c r="R2832" s="8"/>
      <c r="S2832" s="42"/>
      <c r="T2832" s="42"/>
      <c r="U2832" s="42"/>
      <c r="V2832" s="42"/>
      <c r="W2832" s="42"/>
      <c r="X2832" s="42"/>
      <c r="Y2832" s="25"/>
    </row>
    <row r="2833" spans="5:25">
      <c r="F2833" s="4"/>
      <c r="H2833" s="25"/>
      <c r="I2833" s="25"/>
      <c r="M2833" s="42"/>
      <c r="N2833" s="9"/>
      <c r="O2833" s="9"/>
      <c r="P2833" s="9"/>
      <c r="Q2833" s="8"/>
      <c r="R2833" s="8"/>
      <c r="S2833" s="42"/>
      <c r="T2833" s="42"/>
      <c r="U2833" s="42"/>
      <c r="V2833" s="42"/>
      <c r="W2833" s="42"/>
      <c r="X2833" s="42"/>
      <c r="Y2833" s="25"/>
    </row>
    <row r="2834" spans="5:25">
      <c r="F2834" s="4"/>
      <c r="H2834" s="25"/>
      <c r="I2834" s="25"/>
      <c r="M2834" s="42"/>
      <c r="N2834" s="9"/>
      <c r="O2834" s="9"/>
      <c r="P2834" s="9"/>
      <c r="Q2834" s="8"/>
      <c r="R2834" s="8"/>
      <c r="S2834" s="42"/>
      <c r="T2834" s="42"/>
      <c r="U2834" s="42"/>
      <c r="V2834" s="42"/>
      <c r="W2834" s="42"/>
      <c r="X2834" s="42"/>
      <c r="Y2834" s="25"/>
    </row>
    <row r="2835" spans="5:25">
      <c r="F2835" s="4"/>
      <c r="H2835" s="25"/>
      <c r="I2835" s="25"/>
      <c r="M2835" s="42"/>
      <c r="N2835" s="9"/>
      <c r="O2835" s="9"/>
      <c r="P2835" s="9"/>
      <c r="Q2835" s="8"/>
      <c r="R2835" s="8"/>
      <c r="S2835" s="42"/>
      <c r="T2835" s="42"/>
      <c r="U2835" s="42"/>
      <c r="V2835" s="42"/>
      <c r="W2835" s="42"/>
      <c r="X2835" s="42"/>
      <c r="Y2835" s="25"/>
    </row>
    <row r="2836" spans="5:25">
      <c r="F2836" s="4"/>
      <c r="H2836" s="25"/>
      <c r="I2836" s="25"/>
      <c r="M2836" s="42"/>
      <c r="N2836" s="9"/>
      <c r="O2836" s="9"/>
      <c r="P2836" s="9"/>
      <c r="Q2836" s="8"/>
      <c r="R2836" s="8"/>
      <c r="S2836" s="42"/>
      <c r="T2836" s="42"/>
      <c r="U2836" s="42"/>
      <c r="V2836" s="42"/>
      <c r="W2836" s="42"/>
      <c r="X2836" s="42"/>
      <c r="Y2836" s="25"/>
    </row>
    <row r="2837" spans="5:25">
      <c r="F2837" s="4"/>
      <c r="H2837" s="25"/>
      <c r="I2837" s="25"/>
      <c r="M2837" s="42"/>
      <c r="N2837" s="9"/>
      <c r="O2837" s="9"/>
      <c r="P2837" s="9"/>
      <c r="Q2837" s="8"/>
      <c r="R2837" s="8"/>
      <c r="S2837" s="42"/>
      <c r="T2837" s="42"/>
      <c r="U2837" s="42"/>
      <c r="V2837" s="42"/>
      <c r="W2837" s="42"/>
      <c r="X2837" s="42"/>
      <c r="Y2837" s="25"/>
    </row>
    <row r="2838" spans="5:25">
      <c r="F2838" s="4"/>
      <c r="H2838" s="25"/>
      <c r="I2838" s="25"/>
      <c r="M2838" s="42"/>
      <c r="N2838" s="9"/>
      <c r="O2838" s="9"/>
      <c r="P2838" s="9"/>
      <c r="Q2838" s="8"/>
      <c r="R2838" s="8"/>
      <c r="S2838" s="42"/>
      <c r="T2838" s="42"/>
      <c r="U2838" s="42"/>
      <c r="V2838" s="42"/>
      <c r="W2838" s="42"/>
      <c r="X2838" s="42"/>
      <c r="Y2838" s="25"/>
    </row>
    <row r="2839" spans="5:25">
      <c r="E2839" s="38"/>
      <c r="F2839" s="4"/>
      <c r="H2839" s="25"/>
      <c r="I2839" s="25"/>
      <c r="M2839" s="42"/>
      <c r="N2839" s="9"/>
      <c r="O2839" s="9"/>
      <c r="P2839" s="9"/>
      <c r="Q2839" s="8"/>
      <c r="R2839" s="8"/>
      <c r="S2839" s="42"/>
      <c r="T2839" s="42"/>
      <c r="U2839" s="42"/>
      <c r="V2839" s="42"/>
      <c r="W2839" s="42"/>
      <c r="X2839" s="42"/>
      <c r="Y2839" s="25"/>
    </row>
    <row r="2840" spans="5:25">
      <c r="F2840" s="4"/>
      <c r="H2840" s="25"/>
      <c r="I2840" s="25"/>
      <c r="M2840" s="42"/>
      <c r="N2840" s="9"/>
      <c r="O2840" s="9"/>
      <c r="P2840" s="9"/>
      <c r="Q2840" s="8"/>
      <c r="R2840" s="8"/>
      <c r="S2840" s="42"/>
      <c r="T2840" s="42"/>
      <c r="U2840" s="42"/>
      <c r="V2840" s="42"/>
      <c r="W2840" s="42"/>
      <c r="X2840" s="42"/>
      <c r="Y2840" s="25"/>
    </row>
    <row r="2841" spans="5:25">
      <c r="F2841" s="4"/>
      <c r="H2841" s="25"/>
      <c r="I2841" s="25"/>
      <c r="M2841" s="42"/>
      <c r="N2841" s="9"/>
      <c r="O2841" s="9"/>
      <c r="P2841" s="9"/>
      <c r="Q2841" s="8"/>
      <c r="R2841" s="8"/>
      <c r="S2841" s="42"/>
      <c r="T2841" s="42"/>
      <c r="U2841" s="42"/>
      <c r="V2841" s="42"/>
      <c r="W2841" s="42"/>
      <c r="X2841" s="42"/>
      <c r="Y2841" s="25"/>
    </row>
    <row r="2842" spans="5:25">
      <c r="F2842" s="4"/>
      <c r="H2842" s="25"/>
      <c r="I2842" s="25"/>
      <c r="M2842" s="42"/>
      <c r="N2842" s="9"/>
      <c r="O2842" s="9"/>
      <c r="P2842" s="9"/>
      <c r="Q2842" s="8"/>
      <c r="R2842" s="8"/>
      <c r="S2842" s="42"/>
      <c r="T2842" s="42"/>
      <c r="U2842" s="42"/>
      <c r="V2842" s="42"/>
      <c r="W2842" s="42"/>
      <c r="X2842" s="42"/>
      <c r="Y2842" s="25"/>
    </row>
    <row r="2843" spans="5:25">
      <c r="F2843" s="4"/>
      <c r="H2843" s="25"/>
      <c r="I2843" s="25"/>
      <c r="M2843" s="42"/>
      <c r="N2843" s="9"/>
      <c r="O2843" s="9"/>
      <c r="P2843" s="9"/>
      <c r="Q2843" s="8"/>
      <c r="R2843" s="8"/>
      <c r="S2843" s="42"/>
      <c r="T2843" s="42"/>
      <c r="U2843" s="42"/>
      <c r="V2843" s="42"/>
      <c r="W2843" s="42"/>
      <c r="X2843" s="42"/>
      <c r="Y2843" s="25"/>
    </row>
    <row r="2844" spans="5:25">
      <c r="F2844" s="4"/>
      <c r="H2844" s="25"/>
      <c r="I2844" s="25"/>
      <c r="M2844" s="42"/>
      <c r="N2844" s="9"/>
      <c r="O2844" s="9"/>
      <c r="P2844" s="9"/>
      <c r="Q2844" s="8"/>
      <c r="R2844" s="8"/>
      <c r="S2844" s="42"/>
      <c r="T2844" s="42"/>
      <c r="U2844" s="42"/>
      <c r="V2844" s="42"/>
      <c r="W2844" s="42"/>
      <c r="X2844" s="42"/>
      <c r="Y2844" s="25"/>
    </row>
    <row r="2845" spans="5:25">
      <c r="F2845" s="4"/>
      <c r="H2845" s="25"/>
      <c r="I2845" s="25"/>
      <c r="M2845" s="42"/>
      <c r="N2845" s="9"/>
      <c r="O2845" s="9"/>
      <c r="P2845" s="9"/>
      <c r="Q2845" s="8"/>
      <c r="R2845" s="8"/>
      <c r="S2845" s="42"/>
      <c r="T2845" s="42"/>
      <c r="U2845" s="42"/>
      <c r="V2845" s="42"/>
      <c r="W2845" s="42"/>
      <c r="X2845" s="42"/>
      <c r="Y2845" s="25"/>
    </row>
    <row r="2846" spans="5:25">
      <c r="F2846" s="4"/>
      <c r="H2846" s="25"/>
      <c r="I2846" s="25"/>
      <c r="M2846" s="42"/>
      <c r="N2846" s="9"/>
      <c r="O2846" s="9"/>
      <c r="P2846" s="9"/>
      <c r="Q2846" s="8"/>
      <c r="R2846" s="8"/>
      <c r="S2846" s="42"/>
      <c r="T2846" s="42"/>
      <c r="U2846" s="42"/>
      <c r="V2846" s="42"/>
      <c r="W2846" s="42"/>
      <c r="X2846" s="42"/>
      <c r="Y2846" s="25"/>
    </row>
    <row r="2847" spans="5:25">
      <c r="F2847" s="4"/>
      <c r="H2847" s="25"/>
      <c r="I2847" s="25"/>
      <c r="M2847" s="42"/>
      <c r="N2847" s="9"/>
      <c r="O2847" s="9"/>
      <c r="P2847" s="9"/>
      <c r="Q2847" s="8"/>
      <c r="R2847" s="8"/>
      <c r="S2847" s="42"/>
      <c r="T2847" s="42"/>
      <c r="U2847" s="42"/>
      <c r="V2847" s="42"/>
      <c r="W2847" s="42"/>
      <c r="X2847" s="42"/>
      <c r="Y2847" s="25"/>
    </row>
    <row r="2848" spans="5:25">
      <c r="F2848" s="4"/>
      <c r="H2848" s="25"/>
      <c r="I2848" s="25"/>
      <c r="M2848" s="42"/>
      <c r="N2848" s="9"/>
      <c r="O2848" s="9"/>
      <c r="P2848" s="9"/>
      <c r="Q2848" s="8"/>
      <c r="R2848" s="8"/>
      <c r="S2848" s="42"/>
      <c r="T2848" s="42"/>
      <c r="U2848" s="42"/>
      <c r="V2848" s="42"/>
      <c r="W2848" s="42"/>
      <c r="X2848" s="42"/>
      <c r="Y2848" s="25"/>
    </row>
    <row r="2849" spans="5:25">
      <c r="F2849" s="4"/>
      <c r="H2849" s="25"/>
      <c r="I2849" s="25"/>
      <c r="M2849" s="42"/>
      <c r="N2849" s="9"/>
      <c r="O2849" s="9"/>
      <c r="P2849" s="9"/>
      <c r="Q2849" s="8"/>
      <c r="R2849" s="8"/>
      <c r="S2849" s="42"/>
      <c r="T2849" s="42"/>
      <c r="U2849" s="42"/>
      <c r="V2849" s="42"/>
      <c r="W2849" s="42"/>
      <c r="X2849" s="42"/>
      <c r="Y2849" s="25"/>
    </row>
    <row r="2850" spans="5:25">
      <c r="F2850" s="4"/>
      <c r="H2850" s="25"/>
      <c r="I2850" s="25"/>
      <c r="M2850" s="42"/>
      <c r="N2850" s="9"/>
      <c r="O2850" s="9"/>
      <c r="P2850" s="9"/>
      <c r="Q2850" s="8"/>
      <c r="R2850" s="8"/>
      <c r="S2850" s="42"/>
      <c r="T2850" s="42"/>
      <c r="U2850" s="42"/>
      <c r="V2850" s="42"/>
      <c r="W2850" s="42"/>
      <c r="X2850" s="42"/>
      <c r="Y2850" s="25"/>
    </row>
    <row r="2851" spans="5:25">
      <c r="F2851" s="4"/>
      <c r="H2851" s="25"/>
      <c r="I2851" s="25"/>
      <c r="M2851" s="42"/>
      <c r="N2851" s="9"/>
      <c r="O2851" s="9"/>
      <c r="P2851" s="9"/>
      <c r="Q2851" s="8"/>
      <c r="R2851" s="8"/>
      <c r="S2851" s="42"/>
      <c r="T2851" s="42"/>
      <c r="U2851" s="42"/>
      <c r="V2851" s="42"/>
      <c r="W2851" s="42"/>
      <c r="X2851" s="42"/>
      <c r="Y2851" s="25"/>
    </row>
    <row r="2852" spans="5:25">
      <c r="F2852" s="4"/>
      <c r="H2852" s="25"/>
      <c r="I2852" s="25"/>
      <c r="M2852" s="42"/>
      <c r="N2852" s="9"/>
      <c r="O2852" s="9"/>
      <c r="P2852" s="9"/>
      <c r="Q2852" s="8"/>
      <c r="R2852" s="8"/>
      <c r="S2852" s="42"/>
      <c r="T2852" s="42"/>
      <c r="U2852" s="42"/>
      <c r="V2852" s="42"/>
      <c r="W2852" s="42"/>
      <c r="X2852" s="42"/>
      <c r="Y2852" s="25"/>
    </row>
    <row r="2853" spans="5:25">
      <c r="F2853" s="4"/>
      <c r="H2853" s="25"/>
      <c r="I2853" s="25"/>
      <c r="M2853" s="42"/>
      <c r="N2853" s="9"/>
      <c r="O2853" s="9"/>
      <c r="P2853" s="9"/>
      <c r="Q2853" s="8"/>
      <c r="R2853" s="8"/>
      <c r="S2853" s="42"/>
      <c r="T2853" s="42"/>
      <c r="U2853" s="42"/>
      <c r="V2853" s="42"/>
      <c r="W2853" s="42"/>
      <c r="X2853" s="42"/>
      <c r="Y2853" s="25"/>
    </row>
    <row r="2854" spans="5:25">
      <c r="E2854" s="38"/>
      <c r="F2854" s="4"/>
      <c r="H2854" s="25"/>
      <c r="I2854" s="25"/>
      <c r="M2854" s="42"/>
      <c r="N2854" s="9"/>
      <c r="O2854" s="9"/>
      <c r="P2854" s="9"/>
      <c r="Q2854" s="8"/>
      <c r="R2854" s="8"/>
      <c r="S2854" s="42"/>
      <c r="T2854" s="42"/>
      <c r="U2854" s="42"/>
      <c r="V2854" s="42"/>
      <c r="W2854" s="42"/>
      <c r="X2854" s="42"/>
      <c r="Y2854" s="25"/>
    </row>
    <row r="2855" spans="5:25">
      <c r="F2855" s="4"/>
      <c r="H2855" s="25"/>
      <c r="I2855" s="25"/>
      <c r="M2855" s="42"/>
      <c r="N2855" s="9"/>
      <c r="O2855" s="9"/>
      <c r="P2855" s="9"/>
      <c r="Q2855" s="8"/>
      <c r="R2855" s="8"/>
      <c r="S2855" s="42"/>
      <c r="T2855" s="42"/>
      <c r="U2855" s="42"/>
      <c r="V2855" s="42"/>
      <c r="W2855" s="42"/>
      <c r="X2855" s="42"/>
      <c r="Y2855" s="25"/>
    </row>
    <row r="2856" spans="5:25">
      <c r="F2856" s="4"/>
      <c r="H2856" s="25"/>
      <c r="I2856" s="25"/>
      <c r="M2856" s="42"/>
      <c r="N2856" s="9"/>
      <c r="O2856" s="9"/>
      <c r="P2856" s="9"/>
      <c r="Q2856" s="8"/>
      <c r="R2856" s="8"/>
      <c r="S2856" s="42"/>
      <c r="T2856" s="42"/>
      <c r="U2856" s="42"/>
      <c r="V2856" s="42"/>
      <c r="W2856" s="42"/>
      <c r="X2856" s="42"/>
      <c r="Y2856" s="25"/>
    </row>
    <row r="2857" spans="5:25">
      <c r="F2857" s="4"/>
      <c r="H2857" s="25"/>
      <c r="I2857" s="25"/>
      <c r="M2857" s="42"/>
      <c r="N2857" s="9"/>
      <c r="O2857" s="9"/>
      <c r="P2857" s="9"/>
      <c r="Q2857" s="8"/>
      <c r="R2857" s="8"/>
      <c r="S2857" s="42"/>
      <c r="T2857" s="42"/>
      <c r="U2857" s="42"/>
      <c r="V2857" s="42"/>
      <c r="W2857" s="42"/>
      <c r="X2857" s="42"/>
      <c r="Y2857" s="25"/>
    </row>
    <row r="2858" spans="5:25">
      <c r="F2858" s="4"/>
      <c r="H2858" s="25"/>
      <c r="I2858" s="25"/>
      <c r="M2858" s="42"/>
      <c r="N2858" s="9"/>
      <c r="O2858" s="9"/>
      <c r="P2858" s="9"/>
      <c r="Q2858" s="8"/>
      <c r="R2858" s="8"/>
      <c r="S2858" s="42"/>
      <c r="T2858" s="42"/>
      <c r="U2858" s="42"/>
      <c r="V2858" s="42"/>
      <c r="W2858" s="42"/>
      <c r="X2858" s="42"/>
      <c r="Y2858" s="25"/>
    </row>
    <row r="2859" spans="5:25">
      <c r="F2859" s="4"/>
      <c r="H2859" s="25"/>
      <c r="I2859" s="25"/>
      <c r="M2859" s="42"/>
      <c r="N2859" s="9"/>
      <c r="O2859" s="9"/>
      <c r="P2859" s="9"/>
      <c r="Q2859" s="8"/>
      <c r="R2859" s="8"/>
      <c r="S2859" s="42"/>
      <c r="T2859" s="42"/>
      <c r="U2859" s="42"/>
      <c r="V2859" s="42"/>
      <c r="W2859" s="42"/>
      <c r="X2859" s="42"/>
      <c r="Y2859" s="25"/>
    </row>
    <row r="2860" spans="5:25">
      <c r="F2860" s="4"/>
      <c r="H2860" s="25"/>
      <c r="I2860" s="25"/>
      <c r="M2860" s="42"/>
      <c r="N2860" s="9"/>
      <c r="O2860" s="9"/>
      <c r="P2860" s="9"/>
      <c r="Q2860" s="8"/>
      <c r="R2860" s="8"/>
      <c r="S2860" s="42"/>
      <c r="T2860" s="42"/>
      <c r="U2860" s="42"/>
      <c r="V2860" s="42"/>
      <c r="W2860" s="42"/>
      <c r="X2860" s="42"/>
      <c r="Y2860" s="25"/>
    </row>
    <row r="2861" spans="5:25">
      <c r="F2861" s="4"/>
      <c r="H2861" s="25"/>
      <c r="I2861" s="25"/>
      <c r="M2861" s="42"/>
      <c r="N2861" s="9"/>
      <c r="O2861" s="9"/>
      <c r="P2861" s="9"/>
      <c r="Q2861" s="8"/>
      <c r="R2861" s="8"/>
      <c r="S2861" s="42"/>
      <c r="T2861" s="42"/>
      <c r="U2861" s="42"/>
      <c r="V2861" s="42"/>
      <c r="W2861" s="42"/>
      <c r="X2861" s="42"/>
      <c r="Y2861" s="25"/>
    </row>
    <row r="2862" spans="5:25">
      <c r="F2862" s="4"/>
      <c r="H2862" s="25"/>
      <c r="I2862" s="25"/>
      <c r="M2862" s="42"/>
      <c r="N2862" s="9"/>
      <c r="O2862" s="9"/>
      <c r="P2862" s="9"/>
      <c r="Q2862" s="8"/>
      <c r="R2862" s="8"/>
      <c r="S2862" s="42"/>
      <c r="T2862" s="42"/>
      <c r="U2862" s="42"/>
      <c r="V2862" s="42"/>
      <c r="W2862" s="42"/>
      <c r="X2862" s="42"/>
      <c r="Y2862" s="25"/>
    </row>
    <row r="2863" spans="5:25">
      <c r="E2863" s="38"/>
      <c r="F2863" s="4"/>
      <c r="H2863" s="25"/>
      <c r="I2863" s="25"/>
      <c r="M2863" s="42"/>
      <c r="N2863" s="9"/>
      <c r="O2863" s="9"/>
      <c r="P2863" s="9"/>
      <c r="Q2863" s="8"/>
      <c r="R2863" s="8"/>
      <c r="S2863" s="42"/>
      <c r="T2863" s="42"/>
      <c r="U2863" s="42"/>
      <c r="V2863" s="42"/>
      <c r="W2863" s="42"/>
      <c r="X2863" s="42"/>
      <c r="Y2863" s="25"/>
    </row>
    <row r="2864" spans="5:25">
      <c r="F2864" s="4"/>
      <c r="H2864" s="25"/>
      <c r="I2864" s="25"/>
      <c r="M2864" s="42"/>
      <c r="N2864" s="9"/>
      <c r="O2864" s="9"/>
      <c r="P2864" s="9"/>
      <c r="Q2864" s="8"/>
      <c r="R2864" s="8"/>
      <c r="S2864" s="42"/>
      <c r="T2864" s="42"/>
      <c r="U2864" s="42"/>
      <c r="V2864" s="42"/>
      <c r="W2864" s="42"/>
      <c r="X2864" s="42"/>
      <c r="Y2864" s="25"/>
    </row>
    <row r="2865" spans="5:25">
      <c r="F2865" s="4"/>
      <c r="H2865" s="25"/>
      <c r="I2865" s="25"/>
      <c r="M2865" s="42"/>
      <c r="N2865" s="9"/>
      <c r="O2865" s="9"/>
      <c r="P2865" s="9"/>
      <c r="Q2865" s="8"/>
      <c r="R2865" s="8"/>
      <c r="S2865" s="42"/>
      <c r="T2865" s="42"/>
      <c r="U2865" s="42"/>
      <c r="V2865" s="42"/>
      <c r="W2865" s="42"/>
      <c r="X2865" s="42"/>
      <c r="Y2865" s="25"/>
    </row>
    <row r="2866" spans="5:25">
      <c r="F2866" s="4"/>
      <c r="H2866" s="25"/>
      <c r="I2866" s="25"/>
      <c r="M2866" s="42"/>
      <c r="N2866" s="9"/>
      <c r="O2866" s="9"/>
      <c r="P2866" s="9"/>
      <c r="Q2866" s="8"/>
      <c r="R2866" s="8"/>
      <c r="S2866" s="42"/>
      <c r="T2866" s="42"/>
      <c r="U2866" s="42"/>
      <c r="V2866" s="42"/>
      <c r="W2866" s="42"/>
      <c r="X2866" s="42"/>
      <c r="Y2866" s="25"/>
    </row>
    <row r="2867" spans="5:25">
      <c r="F2867" s="4"/>
      <c r="H2867" s="25"/>
      <c r="I2867" s="25"/>
      <c r="M2867" s="42"/>
      <c r="N2867" s="9"/>
      <c r="O2867" s="9"/>
      <c r="P2867" s="9"/>
      <c r="Q2867" s="8"/>
      <c r="R2867" s="8"/>
      <c r="S2867" s="42"/>
      <c r="T2867" s="42"/>
      <c r="U2867" s="42"/>
      <c r="V2867" s="42"/>
      <c r="W2867" s="42"/>
      <c r="X2867" s="42"/>
      <c r="Y2867" s="25"/>
    </row>
    <row r="2868" spans="5:25">
      <c r="F2868" s="4"/>
      <c r="H2868" s="25"/>
      <c r="I2868" s="25"/>
      <c r="M2868" s="42"/>
      <c r="N2868" s="9"/>
      <c r="O2868" s="9"/>
      <c r="P2868" s="9"/>
      <c r="Q2868" s="8"/>
      <c r="R2868" s="8"/>
      <c r="S2868" s="42"/>
      <c r="T2868" s="42"/>
      <c r="U2868" s="42"/>
      <c r="V2868" s="42"/>
      <c r="W2868" s="42"/>
      <c r="X2868" s="42"/>
      <c r="Y2868" s="25"/>
    </row>
    <row r="2869" spans="5:25">
      <c r="F2869" s="4"/>
      <c r="H2869" s="25"/>
      <c r="I2869" s="25"/>
      <c r="M2869" s="42"/>
      <c r="N2869" s="9"/>
      <c r="O2869" s="9"/>
      <c r="P2869" s="9"/>
      <c r="Q2869" s="8"/>
      <c r="R2869" s="8"/>
      <c r="S2869" s="42"/>
      <c r="T2869" s="42"/>
      <c r="U2869" s="42"/>
      <c r="V2869" s="42"/>
      <c r="W2869" s="42"/>
      <c r="X2869" s="42"/>
      <c r="Y2869" s="25"/>
    </row>
    <row r="2870" spans="5:25">
      <c r="F2870" s="4"/>
      <c r="H2870" s="25"/>
      <c r="I2870" s="25"/>
      <c r="M2870" s="42"/>
      <c r="N2870" s="9"/>
      <c r="O2870" s="9"/>
      <c r="P2870" s="9"/>
      <c r="Q2870" s="8"/>
      <c r="R2870" s="8"/>
      <c r="S2870" s="42"/>
      <c r="T2870" s="42"/>
      <c r="U2870" s="42"/>
      <c r="V2870" s="42"/>
      <c r="W2870" s="42"/>
      <c r="X2870" s="42"/>
      <c r="Y2870" s="25"/>
    </row>
    <row r="2871" spans="5:25">
      <c r="F2871" s="4"/>
      <c r="H2871" s="25"/>
      <c r="I2871" s="25"/>
      <c r="M2871" s="42"/>
      <c r="N2871" s="9"/>
      <c r="O2871" s="9"/>
      <c r="P2871" s="9"/>
      <c r="Q2871" s="8"/>
      <c r="R2871" s="8"/>
      <c r="S2871" s="42"/>
      <c r="T2871" s="42"/>
      <c r="U2871" s="42"/>
      <c r="V2871" s="42"/>
      <c r="W2871" s="42"/>
      <c r="X2871" s="42"/>
      <c r="Y2871" s="25"/>
    </row>
    <row r="2872" spans="5:25">
      <c r="F2872" s="4"/>
      <c r="H2872" s="25"/>
      <c r="I2872" s="25"/>
      <c r="M2872" s="42"/>
      <c r="N2872" s="9"/>
      <c r="O2872" s="9"/>
      <c r="P2872" s="9"/>
      <c r="Q2872" s="8"/>
      <c r="R2872" s="8"/>
      <c r="S2872" s="42"/>
      <c r="T2872" s="42"/>
      <c r="U2872" s="42"/>
      <c r="V2872" s="42"/>
      <c r="W2872" s="42"/>
      <c r="X2872" s="42"/>
      <c r="Y2872" s="25"/>
    </row>
    <row r="2873" spans="5:25">
      <c r="F2873" s="4"/>
      <c r="H2873" s="25"/>
      <c r="I2873" s="25"/>
      <c r="M2873" s="42"/>
      <c r="N2873" s="9"/>
      <c r="O2873" s="9"/>
      <c r="P2873" s="9"/>
      <c r="Q2873" s="8"/>
      <c r="R2873" s="8"/>
      <c r="S2873" s="42"/>
      <c r="T2873" s="42"/>
      <c r="U2873" s="42"/>
      <c r="V2873" s="42"/>
      <c r="W2873" s="42"/>
      <c r="X2873" s="42"/>
      <c r="Y2873" s="25"/>
    </row>
    <row r="2874" spans="5:25">
      <c r="E2874" s="38"/>
      <c r="F2874" s="4"/>
      <c r="H2874" s="25"/>
      <c r="I2874" s="25"/>
      <c r="M2874" s="42"/>
      <c r="N2874" s="9"/>
      <c r="O2874" s="9"/>
      <c r="P2874" s="9"/>
      <c r="Q2874" s="8"/>
      <c r="R2874" s="8"/>
      <c r="S2874" s="42"/>
      <c r="T2874" s="42"/>
      <c r="U2874" s="42"/>
      <c r="V2874" s="42"/>
      <c r="W2874" s="42"/>
      <c r="X2874" s="42"/>
      <c r="Y2874" s="25"/>
    </row>
    <row r="2875" spans="5:25">
      <c r="F2875" s="4"/>
      <c r="H2875" s="25"/>
      <c r="I2875" s="25"/>
      <c r="M2875" s="42"/>
      <c r="N2875" s="9"/>
      <c r="O2875" s="9"/>
      <c r="P2875" s="9"/>
      <c r="Q2875" s="8"/>
      <c r="R2875" s="8"/>
      <c r="S2875" s="42"/>
      <c r="T2875" s="42"/>
      <c r="U2875" s="42"/>
      <c r="V2875" s="42"/>
      <c r="W2875" s="42"/>
      <c r="X2875" s="42"/>
      <c r="Y2875" s="25"/>
    </row>
    <row r="2876" spans="5:25">
      <c r="F2876" s="4"/>
      <c r="H2876" s="25"/>
      <c r="I2876" s="25"/>
      <c r="M2876" s="42"/>
      <c r="N2876" s="9"/>
      <c r="O2876" s="9"/>
      <c r="P2876" s="9"/>
      <c r="Q2876" s="8"/>
      <c r="R2876" s="8"/>
      <c r="S2876" s="42"/>
      <c r="T2876" s="42"/>
      <c r="U2876" s="42"/>
      <c r="V2876" s="42"/>
      <c r="W2876" s="42"/>
      <c r="X2876" s="42"/>
      <c r="Y2876" s="25"/>
    </row>
    <row r="2877" spans="5:25">
      <c r="F2877" s="4"/>
      <c r="H2877" s="25"/>
      <c r="I2877" s="25"/>
      <c r="M2877" s="42"/>
      <c r="N2877" s="9"/>
      <c r="O2877" s="9"/>
      <c r="P2877" s="9"/>
      <c r="Q2877" s="8"/>
      <c r="R2877" s="8"/>
      <c r="S2877" s="42"/>
      <c r="T2877" s="42"/>
      <c r="U2877" s="42"/>
      <c r="V2877" s="42"/>
      <c r="W2877" s="42"/>
      <c r="X2877" s="42"/>
      <c r="Y2877" s="25"/>
    </row>
    <row r="2878" spans="5:25">
      <c r="F2878" s="4"/>
      <c r="H2878" s="25"/>
      <c r="I2878" s="25"/>
      <c r="M2878" s="42"/>
      <c r="N2878" s="9"/>
      <c r="O2878" s="9"/>
      <c r="P2878" s="9"/>
      <c r="Q2878" s="8"/>
      <c r="R2878" s="8"/>
      <c r="S2878" s="42"/>
      <c r="T2878" s="42"/>
      <c r="U2878" s="42"/>
      <c r="V2878" s="42"/>
      <c r="W2878" s="42"/>
      <c r="X2878" s="42"/>
      <c r="Y2878" s="25"/>
    </row>
    <row r="2879" spans="5:25">
      <c r="F2879" s="4"/>
      <c r="H2879" s="25"/>
      <c r="I2879" s="25"/>
      <c r="M2879" s="42"/>
      <c r="N2879" s="9"/>
      <c r="O2879" s="9"/>
      <c r="P2879" s="9"/>
      <c r="Q2879" s="8"/>
      <c r="R2879" s="8"/>
      <c r="S2879" s="42"/>
      <c r="T2879" s="42"/>
      <c r="U2879" s="42"/>
      <c r="V2879" s="42"/>
      <c r="W2879" s="42"/>
      <c r="X2879" s="42"/>
      <c r="Y2879" s="25"/>
    </row>
    <row r="2880" spans="5:25">
      <c r="F2880" s="4"/>
      <c r="H2880" s="25"/>
      <c r="I2880" s="25"/>
      <c r="M2880" s="42"/>
      <c r="N2880" s="9"/>
      <c r="O2880" s="9"/>
      <c r="P2880" s="9"/>
      <c r="Q2880" s="8"/>
      <c r="R2880" s="8"/>
      <c r="S2880" s="42"/>
      <c r="T2880" s="42"/>
      <c r="U2880" s="42"/>
      <c r="V2880" s="42"/>
      <c r="W2880" s="42"/>
      <c r="X2880" s="42"/>
      <c r="Y2880" s="25"/>
    </row>
    <row r="2881" spans="5:25">
      <c r="F2881" s="4"/>
      <c r="H2881" s="25"/>
      <c r="I2881" s="25"/>
      <c r="M2881" s="42"/>
      <c r="N2881" s="9"/>
      <c r="O2881" s="9"/>
      <c r="P2881" s="9"/>
      <c r="Q2881" s="8"/>
      <c r="R2881" s="8"/>
      <c r="S2881" s="42"/>
      <c r="T2881" s="42"/>
      <c r="U2881" s="42"/>
      <c r="V2881" s="42"/>
      <c r="W2881" s="42"/>
      <c r="X2881" s="42"/>
      <c r="Y2881" s="25"/>
    </row>
    <row r="2882" spans="5:25">
      <c r="E2882" s="38"/>
      <c r="F2882" s="4"/>
      <c r="H2882" s="25"/>
      <c r="I2882" s="25"/>
      <c r="M2882" s="42"/>
      <c r="N2882" s="9"/>
      <c r="O2882" s="9"/>
      <c r="P2882" s="9"/>
      <c r="Q2882" s="8"/>
      <c r="R2882" s="8"/>
      <c r="S2882" s="42"/>
      <c r="T2882" s="42"/>
      <c r="U2882" s="42"/>
      <c r="V2882" s="42"/>
      <c r="W2882" s="42"/>
      <c r="X2882" s="42"/>
      <c r="Y2882" s="25"/>
    </row>
    <row r="2883" spans="5:25">
      <c r="F2883" s="4"/>
      <c r="H2883" s="25"/>
      <c r="I2883" s="25"/>
      <c r="M2883" s="42"/>
      <c r="N2883" s="9"/>
      <c r="O2883" s="9"/>
      <c r="P2883" s="9"/>
      <c r="Q2883" s="8"/>
      <c r="R2883" s="8"/>
      <c r="S2883" s="42"/>
      <c r="T2883" s="42"/>
      <c r="U2883" s="42"/>
      <c r="V2883" s="42"/>
      <c r="W2883" s="42"/>
      <c r="X2883" s="42"/>
      <c r="Y2883" s="25"/>
    </row>
    <row r="2884" spans="5:25">
      <c r="F2884" s="4"/>
      <c r="H2884" s="25"/>
      <c r="I2884" s="25"/>
      <c r="M2884" s="42"/>
      <c r="N2884" s="9"/>
      <c r="O2884" s="9"/>
      <c r="P2884" s="9"/>
      <c r="Q2884" s="8"/>
      <c r="R2884" s="8"/>
      <c r="S2884" s="42"/>
      <c r="T2884" s="42"/>
      <c r="U2884" s="42"/>
      <c r="V2884" s="42"/>
      <c r="W2884" s="42"/>
      <c r="X2884" s="42"/>
      <c r="Y2884" s="25"/>
    </row>
    <row r="2885" spans="5:25">
      <c r="F2885" s="4"/>
      <c r="H2885" s="25"/>
      <c r="I2885" s="25"/>
      <c r="M2885" s="42"/>
      <c r="N2885" s="9"/>
      <c r="O2885" s="9"/>
      <c r="P2885" s="9"/>
      <c r="Q2885" s="8"/>
      <c r="R2885" s="8"/>
      <c r="S2885" s="42"/>
      <c r="T2885" s="42"/>
      <c r="U2885" s="42"/>
      <c r="V2885" s="42"/>
      <c r="W2885" s="42"/>
      <c r="X2885" s="42"/>
      <c r="Y2885" s="25"/>
    </row>
    <row r="2886" spans="5:25">
      <c r="E2886" s="38"/>
      <c r="F2886" s="4"/>
      <c r="H2886" s="25"/>
      <c r="I2886" s="25"/>
      <c r="M2886" s="42"/>
      <c r="N2886" s="9"/>
      <c r="O2886" s="9"/>
      <c r="P2886" s="9"/>
      <c r="Q2886" s="8"/>
      <c r="R2886" s="8"/>
      <c r="S2886" s="42"/>
      <c r="T2886" s="42"/>
      <c r="U2886" s="42"/>
      <c r="V2886" s="42"/>
      <c r="W2886" s="42"/>
      <c r="X2886" s="42"/>
      <c r="Y2886" s="25"/>
    </row>
    <row r="2887" spans="5:25">
      <c r="F2887" s="4"/>
      <c r="H2887" s="25"/>
      <c r="I2887" s="25"/>
      <c r="M2887" s="42"/>
      <c r="N2887" s="9"/>
      <c r="O2887" s="9"/>
      <c r="P2887" s="9"/>
      <c r="Q2887" s="8"/>
      <c r="R2887" s="8"/>
      <c r="S2887" s="42"/>
      <c r="T2887" s="42"/>
      <c r="U2887" s="42"/>
      <c r="V2887" s="42"/>
      <c r="W2887" s="42"/>
      <c r="X2887" s="42"/>
      <c r="Y2887" s="25"/>
    </row>
    <row r="2888" spans="5:25">
      <c r="F2888" s="4"/>
      <c r="H2888" s="25"/>
      <c r="I2888" s="25"/>
      <c r="M2888" s="42"/>
      <c r="N2888" s="9"/>
      <c r="O2888" s="9"/>
      <c r="P2888" s="9"/>
      <c r="Q2888" s="8"/>
      <c r="R2888" s="8"/>
      <c r="S2888" s="42"/>
      <c r="T2888" s="42"/>
      <c r="U2888" s="42"/>
      <c r="V2888" s="42"/>
      <c r="W2888" s="42"/>
      <c r="X2888" s="42"/>
      <c r="Y2888" s="25"/>
    </row>
    <row r="2889" spans="5:25">
      <c r="F2889" s="4"/>
      <c r="H2889" s="25"/>
      <c r="I2889" s="25"/>
      <c r="M2889" s="42"/>
      <c r="N2889" s="9"/>
      <c r="O2889" s="9"/>
      <c r="P2889" s="9"/>
      <c r="Q2889" s="8"/>
      <c r="R2889" s="8"/>
      <c r="S2889" s="42"/>
      <c r="T2889" s="42"/>
      <c r="U2889" s="42"/>
      <c r="V2889" s="42"/>
      <c r="W2889" s="42"/>
      <c r="X2889" s="42"/>
      <c r="Y2889" s="25"/>
    </row>
    <row r="2890" spans="5:25">
      <c r="E2890" s="38"/>
      <c r="F2890" s="4"/>
      <c r="H2890" s="25"/>
      <c r="I2890" s="25"/>
      <c r="M2890" s="42"/>
      <c r="N2890" s="9"/>
      <c r="O2890" s="9"/>
      <c r="P2890" s="9"/>
      <c r="Q2890" s="8"/>
      <c r="R2890" s="8"/>
      <c r="S2890" s="42"/>
      <c r="T2890" s="42"/>
      <c r="U2890" s="42"/>
      <c r="V2890" s="42"/>
      <c r="W2890" s="42"/>
      <c r="X2890" s="42"/>
      <c r="Y2890" s="25"/>
    </row>
    <row r="2891" spans="5:25">
      <c r="F2891" s="4"/>
      <c r="H2891" s="25"/>
      <c r="I2891" s="25"/>
      <c r="M2891" s="42"/>
      <c r="N2891" s="9"/>
      <c r="O2891" s="9"/>
      <c r="P2891" s="9"/>
      <c r="Q2891" s="8"/>
      <c r="R2891" s="8"/>
      <c r="S2891" s="42"/>
      <c r="T2891" s="42"/>
      <c r="U2891" s="42"/>
      <c r="V2891" s="42"/>
      <c r="W2891" s="42"/>
      <c r="X2891" s="42"/>
      <c r="Y2891" s="25"/>
    </row>
    <row r="2892" spans="5:25">
      <c r="F2892" s="4"/>
      <c r="H2892" s="25"/>
      <c r="I2892" s="25"/>
      <c r="M2892" s="42"/>
      <c r="N2892" s="9"/>
      <c r="O2892" s="9"/>
      <c r="P2892" s="9"/>
      <c r="Q2892" s="8"/>
      <c r="R2892" s="8"/>
      <c r="S2892" s="42"/>
      <c r="T2892" s="42"/>
      <c r="U2892" s="42"/>
      <c r="V2892" s="42"/>
      <c r="W2892" s="42"/>
      <c r="X2892" s="42"/>
      <c r="Y2892" s="25"/>
    </row>
    <row r="2893" spans="5:25">
      <c r="F2893" s="4"/>
      <c r="H2893" s="25"/>
      <c r="I2893" s="25"/>
      <c r="M2893" s="42"/>
      <c r="N2893" s="9"/>
      <c r="O2893" s="9"/>
      <c r="P2893" s="9"/>
      <c r="Q2893" s="8"/>
      <c r="R2893" s="8"/>
      <c r="S2893" s="42"/>
      <c r="T2893" s="42"/>
      <c r="U2893" s="42"/>
      <c r="V2893" s="42"/>
      <c r="W2893" s="42"/>
      <c r="X2893" s="42"/>
      <c r="Y2893" s="25"/>
    </row>
    <row r="2894" spans="5:25">
      <c r="F2894" s="4"/>
      <c r="H2894" s="25"/>
      <c r="I2894" s="25"/>
      <c r="M2894" s="42"/>
      <c r="N2894" s="9"/>
      <c r="O2894" s="9"/>
      <c r="P2894" s="9"/>
      <c r="Q2894" s="8"/>
      <c r="R2894" s="8"/>
      <c r="S2894" s="42"/>
      <c r="T2894" s="42"/>
      <c r="U2894" s="42"/>
      <c r="V2894" s="42"/>
      <c r="W2894" s="42"/>
      <c r="X2894" s="42"/>
      <c r="Y2894" s="25"/>
    </row>
    <row r="2895" spans="5:25">
      <c r="F2895" s="4"/>
      <c r="H2895" s="25"/>
      <c r="I2895" s="25"/>
      <c r="M2895" s="42"/>
      <c r="N2895" s="9"/>
      <c r="O2895" s="9"/>
      <c r="P2895" s="9"/>
      <c r="Q2895" s="8"/>
      <c r="R2895" s="8"/>
      <c r="S2895" s="42"/>
      <c r="T2895" s="42"/>
      <c r="U2895" s="42"/>
      <c r="V2895" s="42"/>
      <c r="W2895" s="42"/>
      <c r="X2895" s="42"/>
      <c r="Y2895" s="25"/>
    </row>
    <row r="2896" spans="5:25">
      <c r="F2896" s="4"/>
      <c r="H2896" s="25"/>
      <c r="I2896" s="25"/>
      <c r="M2896" s="42"/>
      <c r="N2896" s="9"/>
      <c r="O2896" s="9"/>
      <c r="P2896" s="9"/>
      <c r="Q2896" s="8"/>
      <c r="R2896" s="8"/>
      <c r="S2896" s="42"/>
      <c r="T2896" s="42"/>
      <c r="U2896" s="42"/>
      <c r="V2896" s="42"/>
      <c r="W2896" s="42"/>
      <c r="X2896" s="42"/>
      <c r="Y2896" s="25"/>
    </row>
    <row r="2897" spans="5:25">
      <c r="F2897" s="4"/>
      <c r="H2897" s="25"/>
      <c r="I2897" s="25"/>
      <c r="M2897" s="42"/>
      <c r="N2897" s="9"/>
      <c r="O2897" s="9"/>
      <c r="P2897" s="9"/>
      <c r="Q2897" s="8"/>
      <c r="R2897" s="8"/>
      <c r="S2897" s="42"/>
      <c r="T2897" s="42"/>
      <c r="U2897" s="42"/>
      <c r="V2897" s="42"/>
      <c r="W2897" s="42"/>
      <c r="X2897" s="42"/>
      <c r="Y2897" s="25"/>
    </row>
    <row r="2898" spans="5:25">
      <c r="F2898" s="4"/>
      <c r="H2898" s="25"/>
      <c r="I2898" s="25"/>
      <c r="M2898" s="42"/>
      <c r="N2898" s="9"/>
      <c r="O2898" s="9"/>
      <c r="P2898" s="9"/>
      <c r="Q2898" s="8"/>
      <c r="R2898" s="8"/>
      <c r="S2898" s="42"/>
      <c r="T2898" s="42"/>
      <c r="U2898" s="42"/>
      <c r="V2898" s="42"/>
      <c r="W2898" s="42"/>
      <c r="X2898" s="42"/>
      <c r="Y2898" s="25"/>
    </row>
    <row r="2899" spans="5:25">
      <c r="F2899" s="4"/>
      <c r="H2899" s="25"/>
      <c r="I2899" s="25"/>
      <c r="M2899" s="42"/>
      <c r="N2899" s="9"/>
      <c r="O2899" s="9"/>
      <c r="P2899" s="9"/>
      <c r="Q2899" s="8"/>
      <c r="R2899" s="8"/>
      <c r="S2899" s="42"/>
      <c r="T2899" s="42"/>
      <c r="U2899" s="42"/>
      <c r="V2899" s="42"/>
      <c r="W2899" s="42"/>
      <c r="X2899" s="42"/>
      <c r="Y2899" s="25"/>
    </row>
    <row r="2900" spans="5:25">
      <c r="F2900" s="4"/>
      <c r="H2900" s="25"/>
      <c r="I2900" s="25"/>
      <c r="M2900" s="42"/>
      <c r="N2900" s="9"/>
      <c r="O2900" s="9"/>
      <c r="P2900" s="9"/>
      <c r="Q2900" s="8"/>
      <c r="R2900" s="8"/>
      <c r="S2900" s="42"/>
      <c r="T2900" s="42"/>
      <c r="U2900" s="42"/>
      <c r="V2900" s="42"/>
      <c r="W2900" s="42"/>
      <c r="X2900" s="42"/>
      <c r="Y2900" s="25"/>
    </row>
    <row r="2901" spans="5:25">
      <c r="F2901" s="4"/>
      <c r="H2901" s="25"/>
      <c r="I2901" s="25"/>
      <c r="M2901" s="42"/>
      <c r="N2901" s="9"/>
      <c r="O2901" s="9"/>
      <c r="P2901" s="9"/>
      <c r="Q2901" s="8"/>
      <c r="R2901" s="8"/>
      <c r="S2901" s="42"/>
      <c r="T2901" s="42"/>
      <c r="U2901" s="42"/>
      <c r="V2901" s="42"/>
      <c r="W2901" s="42"/>
      <c r="X2901" s="42"/>
      <c r="Y2901" s="25"/>
    </row>
    <row r="2902" spans="5:25">
      <c r="E2902" s="38"/>
      <c r="F2902" s="4"/>
      <c r="H2902" s="25"/>
      <c r="I2902" s="25"/>
      <c r="M2902" s="42"/>
      <c r="N2902" s="9"/>
      <c r="O2902" s="9"/>
      <c r="P2902" s="9"/>
      <c r="Q2902" s="8"/>
      <c r="R2902" s="8"/>
      <c r="S2902" s="42"/>
      <c r="T2902" s="42"/>
      <c r="U2902" s="42"/>
      <c r="V2902" s="42"/>
      <c r="W2902" s="42"/>
      <c r="X2902" s="42"/>
      <c r="Y2902" s="25"/>
    </row>
    <row r="2903" spans="5:25">
      <c r="F2903" s="4"/>
      <c r="H2903" s="25"/>
      <c r="I2903" s="25"/>
      <c r="M2903" s="42"/>
      <c r="N2903" s="9"/>
      <c r="O2903" s="9"/>
      <c r="P2903" s="9"/>
      <c r="Q2903" s="8"/>
      <c r="R2903" s="8"/>
      <c r="S2903" s="42"/>
      <c r="T2903" s="42"/>
      <c r="U2903" s="42"/>
      <c r="V2903" s="42"/>
      <c r="W2903" s="42"/>
      <c r="X2903" s="42"/>
      <c r="Y2903" s="25"/>
    </row>
    <row r="2904" spans="5:25">
      <c r="F2904" s="4"/>
      <c r="H2904" s="25"/>
      <c r="I2904" s="25"/>
      <c r="M2904" s="42"/>
      <c r="N2904" s="9"/>
      <c r="O2904" s="9"/>
      <c r="P2904" s="9"/>
      <c r="Q2904" s="8"/>
      <c r="R2904" s="8"/>
      <c r="S2904" s="42"/>
      <c r="T2904" s="42"/>
      <c r="U2904" s="42"/>
      <c r="V2904" s="42"/>
      <c r="W2904" s="42"/>
      <c r="X2904" s="42"/>
      <c r="Y2904" s="25"/>
    </row>
    <row r="2905" spans="5:25">
      <c r="F2905" s="4"/>
      <c r="H2905" s="25"/>
      <c r="I2905" s="25"/>
      <c r="M2905" s="42"/>
      <c r="N2905" s="9"/>
      <c r="O2905" s="9"/>
      <c r="P2905" s="9"/>
      <c r="Q2905" s="8"/>
      <c r="R2905" s="8"/>
      <c r="S2905" s="42"/>
      <c r="T2905" s="42"/>
      <c r="U2905" s="42"/>
      <c r="V2905" s="42"/>
      <c r="W2905" s="42"/>
      <c r="X2905" s="42"/>
      <c r="Y2905" s="25"/>
    </row>
    <row r="2906" spans="5:25">
      <c r="E2906" s="38"/>
      <c r="F2906" s="4"/>
      <c r="H2906" s="25"/>
      <c r="I2906" s="25"/>
      <c r="M2906" s="42"/>
      <c r="N2906" s="9"/>
      <c r="O2906" s="9"/>
      <c r="P2906" s="9"/>
      <c r="Q2906" s="8"/>
      <c r="R2906" s="8"/>
      <c r="S2906" s="42"/>
      <c r="T2906" s="42"/>
      <c r="U2906" s="42"/>
      <c r="V2906" s="42"/>
      <c r="W2906" s="42"/>
      <c r="X2906" s="42"/>
      <c r="Y2906" s="25"/>
    </row>
    <row r="2907" spans="5:25">
      <c r="F2907" s="4"/>
      <c r="H2907" s="25"/>
      <c r="I2907" s="25"/>
      <c r="M2907" s="42"/>
      <c r="N2907" s="9"/>
      <c r="O2907" s="9"/>
      <c r="P2907" s="9"/>
      <c r="Q2907" s="8"/>
      <c r="R2907" s="8"/>
      <c r="S2907" s="42"/>
      <c r="T2907" s="42"/>
      <c r="U2907" s="42"/>
      <c r="V2907" s="42"/>
      <c r="W2907" s="42"/>
      <c r="X2907" s="42"/>
      <c r="Y2907" s="25"/>
    </row>
    <row r="2908" spans="5:25">
      <c r="F2908" s="4"/>
      <c r="H2908" s="25"/>
      <c r="I2908" s="25"/>
      <c r="M2908" s="42"/>
      <c r="N2908" s="9"/>
      <c r="O2908" s="9"/>
      <c r="P2908" s="9"/>
      <c r="Q2908" s="8"/>
      <c r="R2908" s="8"/>
      <c r="S2908" s="42"/>
      <c r="T2908" s="42"/>
      <c r="U2908" s="42"/>
      <c r="V2908" s="42"/>
      <c r="W2908" s="42"/>
      <c r="X2908" s="42"/>
      <c r="Y2908" s="25"/>
    </row>
    <row r="2909" spans="5:25">
      <c r="E2909" s="38"/>
      <c r="F2909" s="4"/>
      <c r="H2909" s="25"/>
      <c r="I2909" s="25"/>
      <c r="M2909" s="42"/>
      <c r="N2909" s="9"/>
      <c r="O2909" s="9"/>
      <c r="P2909" s="9"/>
      <c r="Q2909" s="8"/>
      <c r="R2909" s="8"/>
      <c r="S2909" s="42"/>
      <c r="T2909" s="42"/>
      <c r="U2909" s="42"/>
      <c r="V2909" s="42"/>
      <c r="W2909" s="42"/>
      <c r="X2909" s="42"/>
      <c r="Y2909" s="25"/>
    </row>
    <row r="2910" spans="5:25">
      <c r="F2910" s="4"/>
      <c r="H2910" s="25"/>
      <c r="I2910" s="25"/>
      <c r="M2910" s="42"/>
      <c r="N2910" s="9"/>
      <c r="O2910" s="9"/>
      <c r="P2910" s="9"/>
      <c r="Q2910" s="8"/>
      <c r="R2910" s="8"/>
      <c r="S2910" s="42"/>
      <c r="T2910" s="42"/>
      <c r="U2910" s="42"/>
      <c r="V2910" s="42"/>
      <c r="W2910" s="42"/>
      <c r="X2910" s="42"/>
      <c r="Y2910" s="25"/>
    </row>
    <row r="2911" spans="5:25">
      <c r="F2911" s="4"/>
      <c r="H2911" s="25"/>
      <c r="I2911" s="25"/>
      <c r="M2911" s="42"/>
      <c r="N2911" s="9"/>
      <c r="O2911" s="9"/>
      <c r="P2911" s="9"/>
      <c r="Q2911" s="8"/>
      <c r="R2911" s="8"/>
      <c r="S2911" s="42"/>
      <c r="T2911" s="42"/>
      <c r="U2911" s="42"/>
      <c r="V2911" s="42"/>
      <c r="W2911" s="42"/>
      <c r="X2911" s="42"/>
      <c r="Y2911" s="25"/>
    </row>
    <row r="2912" spans="5:25">
      <c r="F2912" s="4"/>
      <c r="H2912" s="25"/>
      <c r="I2912" s="25"/>
      <c r="M2912" s="42"/>
      <c r="N2912" s="9"/>
      <c r="O2912" s="9"/>
      <c r="P2912" s="9"/>
      <c r="Q2912" s="8"/>
      <c r="R2912" s="8"/>
      <c r="S2912" s="42"/>
      <c r="T2912" s="42"/>
      <c r="U2912" s="42"/>
      <c r="V2912" s="42"/>
      <c r="W2912" s="42"/>
      <c r="X2912" s="42"/>
      <c r="Y2912" s="25"/>
    </row>
    <row r="2913" spans="5:25">
      <c r="F2913" s="4"/>
      <c r="H2913" s="25"/>
      <c r="I2913" s="25"/>
      <c r="M2913" s="42"/>
      <c r="N2913" s="9"/>
      <c r="O2913" s="9"/>
      <c r="P2913" s="9"/>
      <c r="Q2913" s="8"/>
      <c r="R2913" s="8"/>
      <c r="S2913" s="42"/>
      <c r="T2913" s="42"/>
      <c r="U2913" s="42"/>
      <c r="V2913" s="42"/>
      <c r="W2913" s="42"/>
      <c r="X2913" s="42"/>
      <c r="Y2913" s="25"/>
    </row>
    <row r="2914" spans="5:25">
      <c r="F2914" s="4"/>
      <c r="H2914" s="25"/>
      <c r="I2914" s="25"/>
      <c r="M2914" s="42"/>
      <c r="N2914" s="9"/>
      <c r="O2914" s="9"/>
      <c r="P2914" s="9"/>
      <c r="Q2914" s="8"/>
      <c r="R2914" s="8"/>
      <c r="S2914" s="42"/>
      <c r="T2914" s="42"/>
      <c r="U2914" s="42"/>
      <c r="V2914" s="42"/>
      <c r="W2914" s="42"/>
      <c r="X2914" s="42"/>
      <c r="Y2914" s="25"/>
    </row>
    <row r="2915" spans="5:25">
      <c r="F2915" s="4"/>
      <c r="H2915" s="25"/>
      <c r="I2915" s="25"/>
      <c r="M2915" s="42"/>
      <c r="N2915" s="9"/>
      <c r="O2915" s="9"/>
      <c r="P2915" s="9"/>
      <c r="Q2915" s="8"/>
      <c r="R2915" s="8"/>
      <c r="S2915" s="42"/>
      <c r="T2915" s="42"/>
      <c r="U2915" s="42"/>
      <c r="V2915" s="42"/>
      <c r="W2915" s="42"/>
      <c r="X2915" s="42"/>
      <c r="Y2915" s="25"/>
    </row>
    <row r="2916" spans="5:25">
      <c r="F2916" s="4"/>
      <c r="H2916" s="25"/>
      <c r="I2916" s="25"/>
      <c r="M2916" s="42"/>
      <c r="N2916" s="9"/>
      <c r="O2916" s="9"/>
      <c r="P2916" s="9"/>
      <c r="Q2916" s="8"/>
      <c r="R2916" s="8"/>
      <c r="S2916" s="42"/>
      <c r="T2916" s="42"/>
      <c r="U2916" s="42"/>
      <c r="V2916" s="42"/>
      <c r="W2916" s="42"/>
      <c r="X2916" s="42"/>
      <c r="Y2916" s="25"/>
    </row>
    <row r="2917" spans="5:25">
      <c r="F2917" s="4"/>
      <c r="H2917" s="25"/>
      <c r="I2917" s="25"/>
      <c r="M2917" s="42"/>
      <c r="N2917" s="9"/>
      <c r="O2917" s="9"/>
      <c r="P2917" s="9"/>
      <c r="Q2917" s="8"/>
      <c r="R2917" s="8"/>
      <c r="S2917" s="42"/>
      <c r="T2917" s="42"/>
      <c r="U2917" s="42"/>
      <c r="V2917" s="42"/>
      <c r="W2917" s="42"/>
      <c r="X2917" s="42"/>
      <c r="Y2917" s="25"/>
    </row>
    <row r="2918" spans="5:25">
      <c r="F2918" s="4"/>
      <c r="H2918" s="25"/>
      <c r="I2918" s="25"/>
      <c r="M2918" s="42"/>
      <c r="N2918" s="9"/>
      <c r="O2918" s="9"/>
      <c r="P2918" s="9"/>
      <c r="Q2918" s="8"/>
      <c r="R2918" s="8"/>
      <c r="S2918" s="42"/>
      <c r="T2918" s="42"/>
      <c r="U2918" s="42"/>
      <c r="V2918" s="42"/>
      <c r="W2918" s="42"/>
      <c r="X2918" s="42"/>
      <c r="Y2918" s="25"/>
    </row>
    <row r="2919" spans="5:25">
      <c r="F2919" s="4"/>
      <c r="H2919" s="25"/>
      <c r="I2919" s="25"/>
      <c r="M2919" s="42"/>
      <c r="N2919" s="9"/>
      <c r="O2919" s="9"/>
      <c r="P2919" s="9"/>
      <c r="Q2919" s="8"/>
      <c r="R2919" s="8"/>
      <c r="S2919" s="42"/>
      <c r="T2919" s="42"/>
      <c r="U2919" s="42"/>
      <c r="V2919" s="42"/>
      <c r="W2919" s="42"/>
      <c r="X2919" s="42"/>
      <c r="Y2919" s="25"/>
    </row>
    <row r="2920" spans="5:25">
      <c r="F2920" s="4"/>
      <c r="H2920" s="25"/>
      <c r="I2920" s="25"/>
      <c r="M2920" s="42"/>
      <c r="N2920" s="9"/>
      <c r="O2920" s="9"/>
      <c r="P2920" s="9"/>
      <c r="Q2920" s="8"/>
      <c r="R2920" s="8"/>
      <c r="S2920" s="42"/>
      <c r="T2920" s="42"/>
      <c r="U2920" s="42"/>
      <c r="V2920" s="42"/>
      <c r="W2920" s="42"/>
      <c r="X2920" s="42"/>
      <c r="Y2920" s="25"/>
    </row>
    <row r="2921" spans="5:25">
      <c r="E2921" s="38"/>
      <c r="F2921" s="4"/>
      <c r="H2921" s="25"/>
      <c r="I2921" s="25"/>
      <c r="M2921" s="42"/>
      <c r="N2921" s="9"/>
      <c r="O2921" s="9"/>
      <c r="P2921" s="9"/>
      <c r="Q2921" s="8"/>
      <c r="R2921" s="8"/>
      <c r="S2921" s="42"/>
      <c r="T2921" s="42"/>
      <c r="U2921" s="42"/>
      <c r="V2921" s="42"/>
      <c r="W2921" s="42"/>
      <c r="X2921" s="42"/>
      <c r="Y2921" s="25"/>
    </row>
    <row r="2922" spans="5:25">
      <c r="F2922" s="4"/>
      <c r="H2922" s="25"/>
      <c r="I2922" s="25"/>
      <c r="M2922" s="42"/>
      <c r="N2922" s="9"/>
      <c r="O2922" s="9"/>
      <c r="P2922" s="9"/>
      <c r="Q2922" s="8"/>
      <c r="R2922" s="8"/>
      <c r="S2922" s="42"/>
      <c r="T2922" s="42"/>
      <c r="U2922" s="42"/>
      <c r="V2922" s="42"/>
      <c r="W2922" s="42"/>
      <c r="X2922" s="42"/>
      <c r="Y2922" s="25"/>
    </row>
    <row r="2923" spans="5:25">
      <c r="F2923" s="4"/>
      <c r="H2923" s="25"/>
      <c r="I2923" s="25"/>
      <c r="M2923" s="42"/>
      <c r="N2923" s="9"/>
      <c r="O2923" s="9"/>
      <c r="P2923" s="9"/>
      <c r="Q2923" s="8"/>
      <c r="R2923" s="8"/>
      <c r="S2923" s="42"/>
      <c r="T2923" s="42"/>
      <c r="U2923" s="42"/>
      <c r="V2923" s="42"/>
      <c r="W2923" s="42"/>
      <c r="X2923" s="42"/>
      <c r="Y2923" s="25"/>
    </row>
    <row r="2924" spans="5:25">
      <c r="F2924" s="4"/>
      <c r="H2924" s="25"/>
      <c r="I2924" s="25"/>
      <c r="M2924" s="42"/>
      <c r="N2924" s="9"/>
      <c r="O2924" s="9"/>
      <c r="P2924" s="9"/>
      <c r="Q2924" s="8"/>
      <c r="R2924" s="8"/>
      <c r="S2924" s="42"/>
      <c r="T2924" s="42"/>
      <c r="U2924" s="42"/>
      <c r="V2924" s="42"/>
      <c r="W2924" s="42"/>
      <c r="X2924" s="42"/>
      <c r="Y2924" s="25"/>
    </row>
    <row r="2925" spans="5:25">
      <c r="F2925" s="4"/>
      <c r="H2925" s="25"/>
      <c r="I2925" s="25"/>
      <c r="M2925" s="42"/>
      <c r="N2925" s="9"/>
      <c r="O2925" s="9"/>
      <c r="P2925" s="9"/>
      <c r="Q2925" s="8"/>
      <c r="R2925" s="8"/>
      <c r="S2925" s="42"/>
      <c r="T2925" s="42"/>
      <c r="U2925" s="42"/>
      <c r="V2925" s="42"/>
      <c r="W2925" s="42"/>
      <c r="X2925" s="42"/>
      <c r="Y2925" s="25"/>
    </row>
    <row r="2926" spans="5:25">
      <c r="F2926" s="4"/>
      <c r="H2926" s="25"/>
      <c r="I2926" s="25"/>
      <c r="M2926" s="42"/>
      <c r="N2926" s="9"/>
      <c r="O2926" s="9"/>
      <c r="P2926" s="9"/>
      <c r="Q2926" s="8"/>
      <c r="R2926" s="8"/>
      <c r="S2926" s="42"/>
      <c r="T2926" s="42"/>
      <c r="U2926" s="42"/>
      <c r="V2926" s="42"/>
      <c r="W2926" s="42"/>
      <c r="X2926" s="42"/>
      <c r="Y2926" s="25"/>
    </row>
    <row r="2927" spans="5:25">
      <c r="F2927" s="4"/>
      <c r="H2927" s="25"/>
      <c r="I2927" s="25"/>
      <c r="M2927" s="42"/>
      <c r="N2927" s="9"/>
      <c r="O2927" s="9"/>
      <c r="P2927" s="9"/>
      <c r="Q2927" s="8"/>
      <c r="R2927" s="8"/>
      <c r="S2927" s="42"/>
      <c r="T2927" s="42"/>
      <c r="U2927" s="42"/>
      <c r="V2927" s="42"/>
      <c r="W2927" s="42"/>
      <c r="X2927" s="42"/>
      <c r="Y2927" s="25"/>
    </row>
    <row r="2928" spans="5:25">
      <c r="F2928" s="4"/>
      <c r="H2928" s="25"/>
      <c r="I2928" s="25"/>
      <c r="M2928" s="42"/>
      <c r="N2928" s="9"/>
      <c r="O2928" s="9"/>
      <c r="P2928" s="9"/>
      <c r="Q2928" s="8"/>
      <c r="R2928" s="8"/>
      <c r="S2928" s="42"/>
      <c r="T2928" s="42"/>
      <c r="U2928" s="42"/>
      <c r="V2928" s="42"/>
      <c r="W2928" s="42"/>
      <c r="X2928" s="42"/>
      <c r="Y2928" s="25"/>
    </row>
    <row r="2929" spans="5:25">
      <c r="E2929" s="38"/>
      <c r="F2929" s="4"/>
      <c r="H2929" s="25"/>
      <c r="I2929" s="25"/>
      <c r="M2929" s="42"/>
      <c r="N2929" s="9"/>
      <c r="O2929" s="9"/>
      <c r="P2929" s="9"/>
      <c r="Q2929" s="8"/>
      <c r="R2929" s="8"/>
      <c r="S2929" s="42"/>
      <c r="T2929" s="42"/>
      <c r="U2929" s="42"/>
      <c r="V2929" s="42"/>
      <c r="W2929" s="42"/>
      <c r="X2929" s="42"/>
      <c r="Y2929" s="25"/>
    </row>
    <row r="2930" spans="5:25">
      <c r="F2930" s="4"/>
      <c r="H2930" s="25"/>
      <c r="I2930" s="25"/>
      <c r="M2930" s="42"/>
      <c r="N2930" s="9"/>
      <c r="O2930" s="9"/>
      <c r="P2930" s="9"/>
      <c r="Q2930" s="8"/>
      <c r="R2930" s="8"/>
      <c r="S2930" s="42"/>
      <c r="T2930" s="42"/>
      <c r="U2930" s="42"/>
      <c r="V2930" s="42"/>
      <c r="W2930" s="42"/>
      <c r="X2930" s="42"/>
      <c r="Y2930" s="25"/>
    </row>
    <row r="2931" spans="5:25">
      <c r="F2931" s="4"/>
      <c r="H2931" s="25"/>
      <c r="I2931" s="25"/>
      <c r="M2931" s="42"/>
      <c r="N2931" s="9"/>
      <c r="O2931" s="9"/>
      <c r="P2931" s="9"/>
      <c r="Q2931" s="8"/>
      <c r="R2931" s="8"/>
      <c r="S2931" s="42"/>
      <c r="T2931" s="42"/>
      <c r="U2931" s="42"/>
      <c r="V2931" s="42"/>
      <c r="W2931" s="42"/>
      <c r="X2931" s="42"/>
      <c r="Y2931" s="25"/>
    </row>
    <row r="2932" spans="5:25">
      <c r="F2932" s="4"/>
      <c r="H2932" s="25"/>
      <c r="I2932" s="25"/>
      <c r="M2932" s="42"/>
      <c r="N2932" s="9"/>
      <c r="O2932" s="9"/>
      <c r="P2932" s="9"/>
      <c r="Q2932" s="8"/>
      <c r="R2932" s="8"/>
      <c r="S2932" s="42"/>
      <c r="T2932" s="42"/>
      <c r="U2932" s="42"/>
      <c r="V2932" s="42"/>
      <c r="W2932" s="42"/>
      <c r="X2932" s="42"/>
      <c r="Y2932" s="25"/>
    </row>
    <row r="2933" spans="5:25">
      <c r="F2933" s="4"/>
      <c r="H2933" s="25"/>
      <c r="I2933" s="25"/>
      <c r="M2933" s="42"/>
      <c r="N2933" s="9"/>
      <c r="O2933" s="9"/>
      <c r="P2933" s="9"/>
      <c r="Q2933" s="8"/>
      <c r="R2933" s="8"/>
      <c r="S2933" s="42"/>
      <c r="T2933" s="42"/>
      <c r="U2933" s="42"/>
      <c r="V2933" s="42"/>
      <c r="W2933" s="42"/>
      <c r="X2933" s="42"/>
      <c r="Y2933" s="25"/>
    </row>
    <row r="2934" spans="5:25">
      <c r="F2934" s="4"/>
      <c r="H2934" s="25"/>
      <c r="I2934" s="25"/>
      <c r="M2934" s="42"/>
      <c r="N2934" s="9"/>
      <c r="O2934" s="9"/>
      <c r="P2934" s="9"/>
      <c r="Q2934" s="8"/>
      <c r="R2934" s="8"/>
      <c r="S2934" s="42"/>
      <c r="T2934" s="42"/>
      <c r="U2934" s="42"/>
      <c r="V2934" s="42"/>
      <c r="W2934" s="42"/>
      <c r="X2934" s="42"/>
      <c r="Y2934" s="25"/>
    </row>
    <row r="2935" spans="5:25">
      <c r="F2935" s="4"/>
      <c r="H2935" s="25"/>
      <c r="I2935" s="25"/>
      <c r="M2935" s="42"/>
      <c r="N2935" s="9"/>
      <c r="O2935" s="9"/>
      <c r="P2935" s="9"/>
      <c r="Q2935" s="8"/>
      <c r="R2935" s="8"/>
      <c r="S2935" s="42"/>
      <c r="T2935" s="42"/>
      <c r="U2935" s="42"/>
      <c r="V2935" s="42"/>
      <c r="W2935" s="42"/>
      <c r="X2935" s="42"/>
      <c r="Y2935" s="25"/>
    </row>
    <row r="2936" spans="5:25">
      <c r="F2936" s="4"/>
      <c r="H2936" s="25"/>
      <c r="I2936" s="25"/>
      <c r="M2936" s="42"/>
      <c r="N2936" s="9"/>
      <c r="O2936" s="9"/>
      <c r="P2936" s="9"/>
      <c r="Q2936" s="8"/>
      <c r="R2936" s="8"/>
      <c r="S2936" s="42"/>
      <c r="T2936" s="42"/>
      <c r="U2936" s="42"/>
      <c r="V2936" s="42"/>
      <c r="W2936" s="42"/>
      <c r="X2936" s="42"/>
      <c r="Y2936" s="25"/>
    </row>
    <row r="2937" spans="5:25">
      <c r="F2937" s="4"/>
      <c r="H2937" s="25"/>
      <c r="I2937" s="25"/>
      <c r="M2937" s="42"/>
      <c r="N2937" s="9"/>
      <c r="O2937" s="9"/>
      <c r="P2937" s="9"/>
      <c r="Q2937" s="8"/>
      <c r="R2937" s="8"/>
      <c r="S2937" s="42"/>
      <c r="T2937" s="42"/>
      <c r="U2937" s="42"/>
      <c r="V2937" s="42"/>
      <c r="W2937" s="42"/>
      <c r="X2937" s="42"/>
      <c r="Y2937" s="25"/>
    </row>
    <row r="2938" spans="5:25">
      <c r="F2938" s="4"/>
      <c r="H2938" s="25"/>
      <c r="I2938" s="25"/>
      <c r="M2938" s="42"/>
      <c r="N2938" s="9"/>
      <c r="O2938" s="9"/>
      <c r="P2938" s="9"/>
      <c r="Q2938" s="8"/>
      <c r="R2938" s="8"/>
      <c r="S2938" s="42"/>
      <c r="T2938" s="42"/>
      <c r="U2938" s="42"/>
      <c r="V2938" s="42"/>
      <c r="W2938" s="42"/>
      <c r="X2938" s="42"/>
      <c r="Y2938" s="25"/>
    </row>
    <row r="2939" spans="5:25">
      <c r="F2939" s="4"/>
      <c r="H2939" s="25"/>
      <c r="I2939" s="25"/>
      <c r="M2939" s="42"/>
      <c r="N2939" s="9"/>
      <c r="O2939" s="9"/>
      <c r="P2939" s="9"/>
      <c r="Q2939" s="8"/>
      <c r="R2939" s="8"/>
      <c r="S2939" s="42"/>
      <c r="T2939" s="42"/>
      <c r="U2939" s="42"/>
      <c r="V2939" s="42"/>
      <c r="W2939" s="42"/>
      <c r="X2939" s="42"/>
      <c r="Y2939" s="25"/>
    </row>
    <row r="2940" spans="5:25">
      <c r="F2940" s="4"/>
      <c r="H2940" s="25"/>
      <c r="I2940" s="25"/>
      <c r="M2940" s="42"/>
      <c r="N2940" s="9"/>
      <c r="O2940" s="9"/>
      <c r="P2940" s="9"/>
      <c r="Q2940" s="8"/>
      <c r="R2940" s="8"/>
      <c r="S2940" s="42"/>
      <c r="T2940" s="42"/>
      <c r="U2940" s="42"/>
      <c r="V2940" s="42"/>
      <c r="W2940" s="42"/>
      <c r="X2940" s="42"/>
      <c r="Y2940" s="25"/>
    </row>
    <row r="2941" spans="5:25">
      <c r="F2941" s="4"/>
      <c r="H2941" s="25"/>
      <c r="I2941" s="25"/>
      <c r="M2941" s="42"/>
      <c r="N2941" s="9"/>
      <c r="O2941" s="9"/>
      <c r="P2941" s="9"/>
      <c r="Q2941" s="8"/>
      <c r="R2941" s="8"/>
      <c r="S2941" s="42"/>
      <c r="T2941" s="42"/>
      <c r="U2941" s="42"/>
      <c r="V2941" s="42"/>
      <c r="W2941" s="42"/>
      <c r="X2941" s="42"/>
      <c r="Y2941" s="25"/>
    </row>
    <row r="2942" spans="5:25">
      <c r="F2942" s="4"/>
      <c r="H2942" s="25"/>
      <c r="I2942" s="25"/>
      <c r="M2942" s="42"/>
      <c r="N2942" s="9"/>
      <c r="O2942" s="9"/>
      <c r="P2942" s="9"/>
      <c r="Q2942" s="8"/>
      <c r="R2942" s="8"/>
      <c r="S2942" s="42"/>
      <c r="T2942" s="42"/>
      <c r="U2942" s="42"/>
      <c r="V2942" s="42"/>
      <c r="W2942" s="42"/>
      <c r="X2942" s="42"/>
      <c r="Y2942" s="25"/>
    </row>
    <row r="2943" spans="5:25">
      <c r="F2943" s="4"/>
      <c r="H2943" s="25"/>
      <c r="I2943" s="25"/>
      <c r="M2943" s="42"/>
      <c r="N2943" s="9"/>
      <c r="O2943" s="9"/>
      <c r="P2943" s="9"/>
      <c r="Q2943" s="8"/>
      <c r="R2943" s="8"/>
      <c r="S2943" s="42"/>
      <c r="T2943" s="42"/>
      <c r="U2943" s="42"/>
      <c r="V2943" s="42"/>
      <c r="W2943" s="42"/>
      <c r="X2943" s="42"/>
      <c r="Y2943" s="25"/>
    </row>
    <row r="2944" spans="5:25">
      <c r="F2944" s="4"/>
      <c r="H2944" s="25"/>
      <c r="I2944" s="25"/>
      <c r="M2944" s="42"/>
      <c r="N2944" s="9"/>
      <c r="O2944" s="9"/>
      <c r="P2944" s="9"/>
      <c r="Q2944" s="8"/>
      <c r="R2944" s="8"/>
      <c r="S2944" s="42"/>
      <c r="T2944" s="42"/>
      <c r="U2944" s="42"/>
      <c r="V2944" s="42"/>
      <c r="W2944" s="42"/>
      <c r="X2944" s="42"/>
      <c r="Y2944" s="25"/>
    </row>
    <row r="2945" spans="6:25">
      <c r="F2945" s="4"/>
      <c r="H2945" s="25"/>
      <c r="I2945" s="25"/>
      <c r="M2945" s="42"/>
      <c r="N2945" s="9"/>
      <c r="O2945" s="9"/>
      <c r="P2945" s="9"/>
      <c r="Q2945" s="8"/>
      <c r="R2945" s="8"/>
      <c r="S2945" s="42"/>
      <c r="T2945" s="42"/>
      <c r="U2945" s="42"/>
      <c r="V2945" s="42"/>
      <c r="W2945" s="42"/>
      <c r="X2945" s="42"/>
      <c r="Y2945" s="25"/>
    </row>
    <row r="2946" spans="6:25">
      <c r="F2946" s="4"/>
      <c r="H2946" s="25"/>
      <c r="I2946" s="25"/>
      <c r="M2946" s="42"/>
      <c r="N2946" s="9"/>
      <c r="O2946" s="9"/>
      <c r="P2946" s="9"/>
      <c r="Q2946" s="8"/>
      <c r="R2946" s="8"/>
      <c r="S2946" s="42"/>
      <c r="T2946" s="42"/>
      <c r="U2946" s="42"/>
      <c r="V2946" s="42"/>
      <c r="W2946" s="42"/>
      <c r="X2946" s="42"/>
      <c r="Y2946" s="25"/>
    </row>
    <row r="2947" spans="6:25">
      <c r="F2947" s="4"/>
      <c r="H2947" s="25"/>
      <c r="I2947" s="25"/>
      <c r="M2947" s="42"/>
      <c r="N2947" s="9"/>
      <c r="O2947" s="9"/>
      <c r="P2947" s="9"/>
      <c r="Q2947" s="8"/>
      <c r="R2947" s="8"/>
      <c r="S2947" s="42"/>
      <c r="T2947" s="42"/>
      <c r="U2947" s="42"/>
      <c r="V2947" s="42"/>
      <c r="W2947" s="42"/>
      <c r="X2947" s="42"/>
      <c r="Y2947" s="25"/>
    </row>
    <row r="2948" spans="6:25">
      <c r="F2948" s="4"/>
      <c r="H2948" s="25"/>
      <c r="I2948" s="25"/>
      <c r="M2948" s="42"/>
      <c r="N2948" s="9"/>
      <c r="O2948" s="9"/>
      <c r="P2948" s="9"/>
      <c r="Q2948" s="8"/>
      <c r="R2948" s="8"/>
      <c r="S2948" s="42"/>
      <c r="T2948" s="42"/>
      <c r="U2948" s="42"/>
      <c r="V2948" s="42"/>
      <c r="W2948" s="42"/>
      <c r="X2948" s="42"/>
      <c r="Y2948" s="25"/>
    </row>
    <row r="2949" spans="6:25">
      <c r="F2949" s="4"/>
      <c r="H2949" s="25"/>
      <c r="I2949" s="25"/>
      <c r="M2949" s="42"/>
      <c r="N2949" s="9"/>
      <c r="O2949" s="9"/>
      <c r="P2949" s="9"/>
      <c r="Q2949" s="8"/>
      <c r="R2949" s="8"/>
      <c r="S2949" s="42"/>
      <c r="T2949" s="42"/>
      <c r="U2949" s="42"/>
      <c r="V2949" s="42"/>
      <c r="W2949" s="42"/>
      <c r="X2949" s="42"/>
      <c r="Y2949" s="25"/>
    </row>
    <row r="2950" spans="6:25">
      <c r="F2950" s="4"/>
      <c r="H2950" s="25"/>
      <c r="I2950" s="25"/>
      <c r="M2950" s="42"/>
      <c r="N2950" s="9"/>
      <c r="O2950" s="9"/>
      <c r="P2950" s="9"/>
      <c r="Q2950" s="8"/>
      <c r="R2950" s="8"/>
      <c r="S2950" s="42"/>
      <c r="T2950" s="42"/>
      <c r="U2950" s="42"/>
      <c r="V2950" s="42"/>
      <c r="W2950" s="42"/>
      <c r="X2950" s="42"/>
      <c r="Y2950" s="25"/>
    </row>
    <row r="2951" spans="6:25">
      <c r="F2951" s="4"/>
      <c r="H2951" s="25"/>
      <c r="I2951" s="25"/>
      <c r="M2951" s="42"/>
      <c r="N2951" s="9"/>
      <c r="O2951" s="9"/>
      <c r="P2951" s="9"/>
      <c r="Q2951" s="8"/>
      <c r="R2951" s="8"/>
      <c r="S2951" s="42"/>
      <c r="T2951" s="42"/>
      <c r="U2951" s="42"/>
      <c r="V2951" s="42"/>
      <c r="W2951" s="42"/>
      <c r="X2951" s="42"/>
      <c r="Y2951" s="25"/>
    </row>
    <row r="2952" spans="6:25">
      <c r="F2952" s="4"/>
      <c r="H2952" s="25"/>
      <c r="I2952" s="25"/>
      <c r="M2952" s="42"/>
      <c r="N2952" s="9"/>
      <c r="O2952" s="9"/>
      <c r="P2952" s="9"/>
      <c r="Q2952" s="8"/>
      <c r="R2952" s="8"/>
      <c r="S2952" s="42"/>
      <c r="T2952" s="42"/>
      <c r="U2952" s="42"/>
      <c r="V2952" s="42"/>
      <c r="W2952" s="42"/>
      <c r="X2952" s="42"/>
      <c r="Y2952" s="25"/>
    </row>
    <row r="2953" spans="6:25">
      <c r="F2953" s="4"/>
      <c r="H2953" s="25"/>
      <c r="I2953" s="25"/>
      <c r="M2953" s="42"/>
      <c r="N2953" s="9"/>
      <c r="O2953" s="9"/>
      <c r="P2953" s="9"/>
      <c r="Q2953" s="8"/>
      <c r="R2953" s="8"/>
      <c r="S2953" s="42"/>
      <c r="T2953" s="42"/>
      <c r="U2953" s="42"/>
      <c r="V2953" s="42"/>
      <c r="W2953" s="42"/>
      <c r="X2953" s="42"/>
      <c r="Y2953" s="25"/>
    </row>
    <row r="2954" spans="6:25">
      <c r="F2954" s="4"/>
      <c r="H2954" s="25"/>
      <c r="I2954" s="25"/>
      <c r="M2954" s="42"/>
      <c r="N2954" s="9"/>
      <c r="O2954" s="9"/>
      <c r="P2954" s="9"/>
      <c r="Q2954" s="8"/>
      <c r="R2954" s="8"/>
      <c r="S2954" s="42"/>
      <c r="T2954" s="42"/>
      <c r="U2954" s="42"/>
      <c r="V2954" s="42"/>
      <c r="W2954" s="42"/>
      <c r="X2954" s="42"/>
      <c r="Y2954" s="25"/>
    </row>
    <row r="2955" spans="6:25">
      <c r="F2955" s="4"/>
      <c r="H2955" s="25"/>
      <c r="I2955" s="25"/>
      <c r="M2955" s="42"/>
      <c r="N2955" s="9"/>
      <c r="O2955" s="9"/>
      <c r="P2955" s="9"/>
      <c r="Q2955" s="8"/>
      <c r="R2955" s="8"/>
      <c r="S2955" s="42"/>
      <c r="T2955" s="42"/>
      <c r="U2955" s="42"/>
      <c r="V2955" s="42"/>
      <c r="W2955" s="42"/>
      <c r="X2955" s="42"/>
      <c r="Y2955" s="25"/>
    </row>
    <row r="2956" spans="6:25">
      <c r="F2956" s="4"/>
      <c r="H2956" s="25"/>
      <c r="I2956" s="25"/>
      <c r="M2956" s="42"/>
      <c r="N2956" s="9"/>
      <c r="O2956" s="9"/>
      <c r="P2956" s="9"/>
      <c r="Q2956" s="8"/>
      <c r="R2956" s="8"/>
      <c r="S2956" s="42"/>
      <c r="T2956" s="42"/>
      <c r="U2956" s="42"/>
      <c r="V2956" s="42"/>
      <c r="W2956" s="42"/>
      <c r="X2956" s="42"/>
      <c r="Y2956" s="25"/>
    </row>
    <row r="2957" spans="6:25">
      <c r="F2957" s="4"/>
      <c r="H2957" s="25"/>
      <c r="I2957" s="25"/>
      <c r="M2957" s="42"/>
      <c r="N2957" s="9"/>
      <c r="O2957" s="9"/>
      <c r="P2957" s="9"/>
      <c r="Q2957" s="8"/>
      <c r="R2957" s="8"/>
      <c r="S2957" s="42"/>
      <c r="T2957" s="42"/>
      <c r="U2957" s="42"/>
      <c r="V2957" s="42"/>
      <c r="W2957" s="42"/>
      <c r="X2957" s="42"/>
      <c r="Y2957" s="25"/>
    </row>
    <row r="2958" spans="6:25">
      <c r="F2958" s="4"/>
      <c r="H2958" s="25"/>
      <c r="I2958" s="25"/>
      <c r="M2958" s="42"/>
      <c r="N2958" s="9"/>
      <c r="O2958" s="9"/>
      <c r="P2958" s="9"/>
      <c r="Q2958" s="8"/>
      <c r="R2958" s="8"/>
      <c r="S2958" s="42"/>
      <c r="T2958" s="42"/>
      <c r="U2958" s="42"/>
      <c r="V2958" s="42"/>
      <c r="W2958" s="42"/>
      <c r="X2958" s="42"/>
      <c r="Y2958" s="25"/>
    </row>
    <row r="2959" spans="6:25">
      <c r="F2959" s="4"/>
      <c r="H2959" s="25"/>
      <c r="I2959" s="25"/>
      <c r="M2959" s="42"/>
      <c r="N2959" s="9"/>
      <c r="O2959" s="9"/>
      <c r="P2959" s="9"/>
      <c r="Q2959" s="8"/>
      <c r="R2959" s="8"/>
      <c r="S2959" s="42"/>
      <c r="T2959" s="42"/>
      <c r="U2959" s="42"/>
      <c r="V2959" s="42"/>
      <c r="W2959" s="42"/>
      <c r="X2959" s="42"/>
      <c r="Y2959" s="25"/>
    </row>
    <row r="2960" spans="6:25">
      <c r="F2960" s="4"/>
      <c r="H2960" s="25"/>
      <c r="I2960" s="25"/>
      <c r="M2960" s="42"/>
      <c r="N2960" s="9"/>
      <c r="O2960" s="9"/>
      <c r="P2960" s="9"/>
      <c r="Q2960" s="8"/>
      <c r="R2960" s="8"/>
      <c r="S2960" s="42"/>
      <c r="T2960" s="42"/>
      <c r="U2960" s="42"/>
      <c r="V2960" s="42"/>
      <c r="W2960" s="42"/>
      <c r="X2960" s="42"/>
      <c r="Y2960" s="25"/>
    </row>
    <row r="2961" spans="5:25">
      <c r="F2961" s="4"/>
      <c r="H2961" s="25"/>
      <c r="I2961" s="25"/>
      <c r="M2961" s="42"/>
      <c r="N2961" s="9"/>
      <c r="O2961" s="9"/>
      <c r="P2961" s="9"/>
      <c r="Q2961" s="8"/>
      <c r="R2961" s="8"/>
      <c r="S2961" s="42"/>
      <c r="T2961" s="42"/>
      <c r="U2961" s="42"/>
      <c r="V2961" s="42"/>
      <c r="W2961" s="42"/>
      <c r="X2961" s="42"/>
      <c r="Y2961" s="25"/>
    </row>
    <row r="2962" spans="5:25">
      <c r="F2962" s="4"/>
      <c r="H2962" s="25"/>
      <c r="I2962" s="25"/>
      <c r="M2962" s="42"/>
      <c r="N2962" s="9"/>
      <c r="O2962" s="9"/>
      <c r="P2962" s="9"/>
      <c r="Q2962" s="8"/>
      <c r="R2962" s="8"/>
      <c r="S2962" s="42"/>
      <c r="T2962" s="42"/>
      <c r="U2962" s="42"/>
      <c r="V2962" s="42"/>
      <c r="W2962" s="42"/>
      <c r="X2962" s="42"/>
      <c r="Y2962" s="25"/>
    </row>
    <row r="2963" spans="5:25">
      <c r="F2963" s="4"/>
      <c r="H2963" s="25"/>
      <c r="I2963" s="25"/>
      <c r="M2963" s="42"/>
      <c r="N2963" s="9"/>
      <c r="O2963" s="9"/>
      <c r="P2963" s="9"/>
      <c r="Q2963" s="8"/>
      <c r="R2963" s="8"/>
      <c r="S2963" s="42"/>
      <c r="T2963" s="42"/>
      <c r="U2963" s="42"/>
      <c r="V2963" s="42"/>
      <c r="W2963" s="42"/>
      <c r="X2963" s="42"/>
      <c r="Y2963" s="25"/>
    </row>
    <row r="2964" spans="5:25">
      <c r="F2964" s="4"/>
      <c r="H2964" s="25"/>
      <c r="I2964" s="25"/>
      <c r="M2964" s="42"/>
      <c r="N2964" s="9"/>
      <c r="O2964" s="9"/>
      <c r="P2964" s="9"/>
      <c r="Q2964" s="8"/>
      <c r="R2964" s="8"/>
      <c r="S2964" s="42"/>
      <c r="T2964" s="42"/>
      <c r="U2964" s="42"/>
      <c r="V2964" s="42"/>
      <c r="W2964" s="42"/>
      <c r="X2964" s="42"/>
      <c r="Y2964" s="25"/>
    </row>
    <row r="2965" spans="5:25">
      <c r="F2965" s="4"/>
      <c r="H2965" s="25"/>
      <c r="I2965" s="25"/>
      <c r="M2965" s="42"/>
      <c r="N2965" s="9"/>
      <c r="O2965" s="9"/>
      <c r="P2965" s="9"/>
      <c r="Q2965" s="8"/>
      <c r="R2965" s="8"/>
      <c r="S2965" s="42"/>
      <c r="T2965" s="42"/>
      <c r="U2965" s="42"/>
      <c r="V2965" s="42"/>
      <c r="W2965" s="42"/>
      <c r="X2965" s="42"/>
      <c r="Y2965" s="25"/>
    </row>
    <row r="2966" spans="5:25">
      <c r="E2966" s="38"/>
      <c r="F2966" s="4"/>
      <c r="H2966" s="25"/>
      <c r="I2966" s="25"/>
      <c r="M2966" s="42"/>
      <c r="N2966" s="9"/>
      <c r="O2966" s="9"/>
      <c r="P2966" s="9"/>
      <c r="Q2966" s="8"/>
      <c r="R2966" s="8"/>
      <c r="S2966" s="42"/>
      <c r="T2966" s="42"/>
      <c r="U2966" s="42"/>
      <c r="V2966" s="42"/>
      <c r="W2966" s="42"/>
      <c r="X2966" s="42"/>
      <c r="Y2966" s="25"/>
    </row>
    <row r="2967" spans="5:25">
      <c r="F2967" s="4"/>
      <c r="H2967" s="25"/>
      <c r="I2967" s="25"/>
      <c r="M2967" s="42"/>
      <c r="N2967" s="9"/>
      <c r="O2967" s="9"/>
      <c r="P2967" s="9"/>
      <c r="Q2967" s="8"/>
      <c r="R2967" s="8"/>
      <c r="S2967" s="42"/>
      <c r="T2967" s="42"/>
      <c r="U2967" s="42"/>
      <c r="V2967" s="42"/>
      <c r="W2967" s="42"/>
      <c r="X2967" s="42"/>
      <c r="Y2967" s="25"/>
    </row>
    <row r="2968" spans="5:25">
      <c r="F2968" s="4"/>
      <c r="H2968" s="25"/>
      <c r="I2968" s="25"/>
      <c r="M2968" s="42"/>
      <c r="N2968" s="9"/>
      <c r="O2968" s="9"/>
      <c r="P2968" s="9"/>
      <c r="Q2968" s="8"/>
      <c r="R2968" s="8"/>
      <c r="S2968" s="42"/>
      <c r="T2968" s="42"/>
      <c r="U2968" s="42"/>
      <c r="V2968" s="42"/>
      <c r="W2968" s="42"/>
      <c r="X2968" s="42"/>
      <c r="Y2968" s="25"/>
    </row>
    <row r="2969" spans="5:25">
      <c r="F2969" s="4"/>
      <c r="H2969" s="25"/>
      <c r="I2969" s="25"/>
      <c r="M2969" s="42"/>
      <c r="N2969" s="9"/>
      <c r="O2969" s="9"/>
      <c r="P2969" s="9"/>
      <c r="Q2969" s="8"/>
      <c r="R2969" s="8"/>
      <c r="S2969" s="42"/>
      <c r="T2969" s="42"/>
      <c r="U2969" s="42"/>
      <c r="V2969" s="42"/>
      <c r="W2969" s="42"/>
      <c r="X2969" s="42"/>
      <c r="Y2969" s="25"/>
    </row>
    <row r="2970" spans="5:25">
      <c r="F2970" s="4"/>
      <c r="H2970" s="25"/>
      <c r="I2970" s="25"/>
      <c r="M2970" s="42"/>
      <c r="N2970" s="9"/>
      <c r="O2970" s="9"/>
      <c r="P2970" s="9"/>
      <c r="Q2970" s="8"/>
      <c r="R2970" s="8"/>
      <c r="S2970" s="42"/>
      <c r="T2970" s="42"/>
      <c r="U2970" s="42"/>
      <c r="V2970" s="42"/>
      <c r="W2970" s="42"/>
      <c r="X2970" s="42"/>
      <c r="Y2970" s="25"/>
    </row>
    <row r="2971" spans="5:25">
      <c r="E2971" s="38"/>
      <c r="F2971" s="4"/>
      <c r="H2971" s="25"/>
      <c r="I2971" s="25"/>
      <c r="M2971" s="42"/>
      <c r="N2971" s="9"/>
      <c r="O2971" s="9"/>
      <c r="P2971" s="9"/>
      <c r="Q2971" s="8"/>
      <c r="R2971" s="8"/>
      <c r="S2971" s="42"/>
      <c r="T2971" s="42"/>
      <c r="U2971" s="42"/>
      <c r="V2971" s="42"/>
      <c r="W2971" s="42"/>
      <c r="X2971" s="42"/>
      <c r="Y2971" s="25"/>
    </row>
    <row r="2972" spans="5:25">
      <c r="F2972" s="4"/>
      <c r="H2972" s="25"/>
      <c r="I2972" s="25"/>
      <c r="M2972" s="42"/>
      <c r="N2972" s="9"/>
      <c r="O2972" s="9"/>
      <c r="P2972" s="9"/>
      <c r="Q2972" s="8"/>
      <c r="R2972" s="8"/>
      <c r="S2972" s="42"/>
      <c r="T2972" s="42"/>
      <c r="U2972" s="42"/>
      <c r="V2972" s="42"/>
      <c r="W2972" s="42"/>
      <c r="X2972" s="42"/>
      <c r="Y2972" s="25"/>
    </row>
    <row r="2973" spans="5:25">
      <c r="F2973" s="4"/>
      <c r="H2973" s="25"/>
      <c r="I2973" s="25"/>
      <c r="M2973" s="42"/>
      <c r="N2973" s="9"/>
      <c r="O2973" s="9"/>
      <c r="P2973" s="9"/>
      <c r="Q2973" s="8"/>
      <c r="R2973" s="8"/>
      <c r="S2973" s="42"/>
      <c r="T2973" s="42"/>
      <c r="U2973" s="42"/>
      <c r="V2973" s="42"/>
      <c r="W2973" s="42"/>
      <c r="X2973" s="42"/>
      <c r="Y2973" s="25"/>
    </row>
    <row r="2974" spans="5:25">
      <c r="F2974" s="4"/>
      <c r="H2974" s="25"/>
      <c r="I2974" s="25"/>
      <c r="M2974" s="42"/>
      <c r="N2974" s="9"/>
      <c r="O2974" s="9"/>
      <c r="P2974" s="9"/>
      <c r="Q2974" s="8"/>
      <c r="R2974" s="8"/>
      <c r="S2974" s="42"/>
      <c r="T2974" s="42"/>
      <c r="U2974" s="42"/>
      <c r="V2974" s="42"/>
      <c r="W2974" s="42"/>
      <c r="X2974" s="42"/>
      <c r="Y2974" s="25"/>
    </row>
    <row r="2975" spans="5:25">
      <c r="F2975" s="4"/>
      <c r="H2975" s="25"/>
      <c r="I2975" s="25"/>
      <c r="M2975" s="42"/>
      <c r="N2975" s="9"/>
      <c r="O2975" s="9"/>
      <c r="P2975" s="9"/>
      <c r="Q2975" s="8"/>
      <c r="R2975" s="8"/>
      <c r="S2975" s="42"/>
      <c r="T2975" s="42"/>
      <c r="U2975" s="42"/>
      <c r="V2975" s="42"/>
      <c r="W2975" s="42"/>
      <c r="X2975" s="42"/>
      <c r="Y2975" s="25"/>
    </row>
    <row r="2976" spans="5:25">
      <c r="F2976" s="4"/>
      <c r="H2976" s="25"/>
      <c r="I2976" s="25"/>
      <c r="M2976" s="42"/>
      <c r="N2976" s="9"/>
      <c r="O2976" s="9"/>
      <c r="P2976" s="9"/>
      <c r="Q2976" s="8"/>
      <c r="R2976" s="8"/>
      <c r="S2976" s="42"/>
      <c r="T2976" s="42"/>
      <c r="U2976" s="42"/>
      <c r="V2976" s="42"/>
      <c r="W2976" s="42"/>
      <c r="X2976" s="42"/>
      <c r="Y2976" s="25"/>
    </row>
    <row r="2977" spans="6:25">
      <c r="F2977" s="4"/>
      <c r="H2977" s="25"/>
      <c r="I2977" s="25"/>
      <c r="M2977" s="42"/>
      <c r="N2977" s="9"/>
      <c r="O2977" s="9"/>
      <c r="P2977" s="9"/>
      <c r="Q2977" s="8"/>
      <c r="R2977" s="8"/>
      <c r="S2977" s="42"/>
      <c r="T2977" s="42"/>
      <c r="U2977" s="42"/>
      <c r="V2977" s="42"/>
      <c r="W2977" s="42"/>
      <c r="X2977" s="42"/>
      <c r="Y2977" s="25"/>
    </row>
    <row r="2978" spans="6:25">
      <c r="F2978" s="4"/>
      <c r="H2978" s="25"/>
      <c r="I2978" s="25"/>
      <c r="M2978" s="42"/>
      <c r="N2978" s="9"/>
      <c r="O2978" s="9"/>
      <c r="P2978" s="9"/>
      <c r="Q2978" s="8"/>
      <c r="R2978" s="8"/>
      <c r="S2978" s="42"/>
      <c r="T2978" s="42"/>
      <c r="U2978" s="42"/>
      <c r="V2978" s="42"/>
      <c r="W2978" s="42"/>
      <c r="X2978" s="42"/>
      <c r="Y2978" s="25"/>
    </row>
    <row r="2979" spans="6:25">
      <c r="F2979" s="4"/>
      <c r="H2979" s="25"/>
      <c r="I2979" s="25"/>
      <c r="M2979" s="42"/>
      <c r="N2979" s="9"/>
      <c r="O2979" s="9"/>
      <c r="P2979" s="9"/>
      <c r="Q2979" s="8"/>
      <c r="R2979" s="8"/>
      <c r="S2979" s="42"/>
      <c r="T2979" s="42"/>
      <c r="U2979" s="42"/>
      <c r="V2979" s="42"/>
      <c r="W2979" s="42"/>
      <c r="X2979" s="42"/>
      <c r="Y2979" s="25"/>
    </row>
    <row r="2980" spans="6:25">
      <c r="F2980" s="4"/>
      <c r="H2980" s="25"/>
      <c r="I2980" s="25"/>
      <c r="M2980" s="42"/>
      <c r="N2980" s="9"/>
      <c r="O2980" s="9"/>
      <c r="P2980" s="9"/>
      <c r="Q2980" s="8"/>
      <c r="R2980" s="8"/>
      <c r="S2980" s="42"/>
      <c r="T2980" s="42"/>
      <c r="U2980" s="42"/>
      <c r="V2980" s="42"/>
      <c r="W2980" s="42"/>
      <c r="X2980" s="42"/>
      <c r="Y2980" s="25"/>
    </row>
    <row r="2981" spans="6:25">
      <c r="F2981" s="4"/>
      <c r="H2981" s="25"/>
      <c r="I2981" s="25"/>
      <c r="M2981" s="42"/>
      <c r="N2981" s="9"/>
      <c r="O2981" s="9"/>
      <c r="P2981" s="9"/>
      <c r="Q2981" s="8"/>
      <c r="R2981" s="8"/>
      <c r="S2981" s="42"/>
      <c r="T2981" s="42"/>
      <c r="U2981" s="42"/>
      <c r="V2981" s="42"/>
      <c r="W2981" s="42"/>
      <c r="X2981" s="42"/>
      <c r="Y2981" s="25"/>
    </row>
    <row r="2982" spans="6:25">
      <c r="F2982" s="4"/>
      <c r="H2982" s="25"/>
      <c r="I2982" s="25"/>
      <c r="M2982" s="42"/>
      <c r="N2982" s="9"/>
      <c r="O2982" s="9"/>
      <c r="P2982" s="9"/>
      <c r="Q2982" s="8"/>
      <c r="R2982" s="8"/>
      <c r="S2982" s="42"/>
      <c r="T2982" s="42"/>
      <c r="U2982" s="42"/>
      <c r="V2982" s="42"/>
      <c r="W2982" s="42"/>
      <c r="X2982" s="42"/>
      <c r="Y2982" s="25"/>
    </row>
    <row r="2983" spans="6:25">
      <c r="F2983" s="4"/>
      <c r="H2983" s="25"/>
      <c r="I2983" s="25"/>
      <c r="M2983" s="42"/>
      <c r="N2983" s="9"/>
      <c r="O2983" s="9"/>
      <c r="P2983" s="9"/>
      <c r="Q2983" s="8"/>
      <c r="R2983" s="8"/>
      <c r="S2983" s="42"/>
      <c r="T2983" s="42"/>
      <c r="U2983" s="42"/>
      <c r="V2983" s="42"/>
      <c r="W2983" s="42"/>
      <c r="X2983" s="42"/>
      <c r="Y2983" s="25"/>
    </row>
    <row r="2984" spans="6:25">
      <c r="F2984" s="4"/>
      <c r="H2984" s="25"/>
      <c r="I2984" s="25"/>
      <c r="M2984" s="42"/>
      <c r="N2984" s="9"/>
      <c r="O2984" s="9"/>
      <c r="P2984" s="9"/>
      <c r="Q2984" s="8"/>
      <c r="R2984" s="8"/>
      <c r="S2984" s="42"/>
      <c r="T2984" s="42"/>
      <c r="U2984" s="42"/>
      <c r="V2984" s="42"/>
      <c r="W2984" s="42"/>
      <c r="X2984" s="42"/>
      <c r="Y2984" s="25"/>
    </row>
    <row r="2985" spans="6:25">
      <c r="F2985" s="4"/>
      <c r="H2985" s="25"/>
      <c r="I2985" s="25"/>
      <c r="M2985" s="42"/>
      <c r="N2985" s="9"/>
      <c r="O2985" s="9"/>
      <c r="P2985" s="9"/>
      <c r="Q2985" s="8"/>
      <c r="R2985" s="8"/>
      <c r="S2985" s="42"/>
      <c r="T2985" s="42"/>
      <c r="U2985" s="42"/>
      <c r="V2985" s="42"/>
      <c r="W2985" s="42"/>
      <c r="X2985" s="42"/>
      <c r="Y2985" s="25"/>
    </row>
    <row r="2986" spans="6:25">
      <c r="F2986" s="4"/>
      <c r="H2986" s="25"/>
      <c r="I2986" s="25"/>
      <c r="M2986" s="42"/>
      <c r="N2986" s="9"/>
      <c r="O2986" s="9"/>
      <c r="P2986" s="9"/>
      <c r="Q2986" s="8"/>
      <c r="R2986" s="8"/>
      <c r="S2986" s="42"/>
      <c r="T2986" s="42"/>
      <c r="U2986" s="42"/>
      <c r="V2986" s="42"/>
      <c r="W2986" s="42"/>
      <c r="X2986" s="42"/>
      <c r="Y2986" s="25"/>
    </row>
    <row r="2987" spans="6:25">
      <c r="F2987" s="4"/>
      <c r="H2987" s="25"/>
      <c r="I2987" s="25"/>
      <c r="M2987" s="42"/>
      <c r="N2987" s="9"/>
      <c r="O2987" s="9"/>
      <c r="P2987" s="9"/>
      <c r="Q2987" s="8"/>
      <c r="R2987" s="8"/>
      <c r="S2987" s="42"/>
      <c r="T2987" s="42"/>
      <c r="U2987" s="42"/>
      <c r="V2987" s="42"/>
      <c r="W2987" s="42"/>
      <c r="X2987" s="42"/>
      <c r="Y2987" s="25"/>
    </row>
    <row r="2988" spans="6:25">
      <c r="F2988" s="4"/>
      <c r="H2988" s="25"/>
      <c r="I2988" s="25"/>
      <c r="M2988" s="42"/>
      <c r="N2988" s="9"/>
      <c r="O2988" s="9"/>
      <c r="P2988" s="9"/>
      <c r="Q2988" s="8"/>
      <c r="R2988" s="8"/>
      <c r="S2988" s="42"/>
      <c r="T2988" s="42"/>
      <c r="U2988" s="42"/>
      <c r="V2988" s="42"/>
      <c r="W2988" s="42"/>
      <c r="X2988" s="42"/>
      <c r="Y2988" s="25"/>
    </row>
    <row r="2989" spans="6:25">
      <c r="F2989" s="4"/>
      <c r="H2989" s="25"/>
      <c r="I2989" s="25"/>
      <c r="M2989" s="42"/>
      <c r="N2989" s="9"/>
      <c r="O2989" s="9"/>
      <c r="P2989" s="9"/>
      <c r="Q2989" s="8"/>
      <c r="R2989" s="8"/>
      <c r="S2989" s="42"/>
      <c r="T2989" s="42"/>
      <c r="U2989" s="42"/>
      <c r="V2989" s="42"/>
      <c r="W2989" s="42"/>
      <c r="X2989" s="42"/>
      <c r="Y2989" s="25"/>
    </row>
    <row r="2990" spans="6:25">
      <c r="F2990" s="4"/>
      <c r="H2990" s="25"/>
      <c r="I2990" s="25"/>
      <c r="M2990" s="42"/>
      <c r="N2990" s="9"/>
      <c r="O2990" s="9"/>
      <c r="P2990" s="9"/>
      <c r="Q2990" s="8"/>
      <c r="R2990" s="8"/>
      <c r="S2990" s="42"/>
      <c r="T2990" s="42"/>
      <c r="U2990" s="42"/>
      <c r="V2990" s="42"/>
      <c r="W2990" s="42"/>
      <c r="X2990" s="42"/>
      <c r="Y2990" s="25"/>
    </row>
    <row r="2991" spans="6:25">
      <c r="F2991" s="4"/>
      <c r="H2991" s="25"/>
      <c r="I2991" s="25"/>
      <c r="M2991" s="42"/>
      <c r="N2991" s="9"/>
      <c r="O2991" s="9"/>
      <c r="P2991" s="9"/>
      <c r="Q2991" s="8"/>
      <c r="R2991" s="8"/>
      <c r="S2991" s="42"/>
      <c r="T2991" s="42"/>
      <c r="U2991" s="42"/>
      <c r="V2991" s="42"/>
      <c r="W2991" s="42"/>
      <c r="X2991" s="42"/>
      <c r="Y2991" s="25"/>
    </row>
    <row r="2992" spans="6:25">
      <c r="F2992" s="4"/>
      <c r="H2992" s="25"/>
      <c r="I2992" s="25"/>
      <c r="M2992" s="42"/>
      <c r="N2992" s="9"/>
      <c r="O2992" s="9"/>
      <c r="P2992" s="9"/>
      <c r="Q2992" s="8"/>
      <c r="R2992" s="8"/>
      <c r="S2992" s="42"/>
      <c r="T2992" s="42"/>
      <c r="U2992" s="42"/>
      <c r="V2992" s="42"/>
      <c r="W2992" s="42"/>
      <c r="X2992" s="42"/>
      <c r="Y2992" s="25"/>
    </row>
    <row r="2993" spans="5:25">
      <c r="F2993" s="4"/>
      <c r="H2993" s="25"/>
      <c r="I2993" s="25"/>
      <c r="M2993" s="42"/>
      <c r="N2993" s="9"/>
      <c r="O2993" s="9"/>
      <c r="P2993" s="9"/>
      <c r="Q2993" s="8"/>
      <c r="R2993" s="8"/>
      <c r="S2993" s="42"/>
      <c r="T2993" s="42"/>
      <c r="U2993" s="42"/>
      <c r="V2993" s="42"/>
      <c r="W2993" s="42"/>
      <c r="X2993" s="42"/>
      <c r="Y2993" s="25"/>
    </row>
    <row r="2994" spans="5:25">
      <c r="F2994" s="4"/>
      <c r="H2994" s="25"/>
      <c r="I2994" s="25"/>
      <c r="M2994" s="42"/>
      <c r="N2994" s="9"/>
      <c r="O2994" s="9"/>
      <c r="P2994" s="9"/>
      <c r="Q2994" s="8"/>
      <c r="R2994" s="8"/>
      <c r="S2994" s="42"/>
      <c r="T2994" s="42"/>
      <c r="U2994" s="42"/>
      <c r="V2994" s="42"/>
      <c r="W2994" s="42"/>
      <c r="X2994" s="42"/>
      <c r="Y2994" s="25"/>
    </row>
    <row r="2995" spans="5:25">
      <c r="F2995" s="4"/>
      <c r="H2995" s="25"/>
      <c r="I2995" s="25"/>
      <c r="M2995" s="42"/>
      <c r="N2995" s="9"/>
      <c r="O2995" s="9"/>
      <c r="P2995" s="9"/>
      <c r="Q2995" s="8"/>
      <c r="R2995" s="8"/>
      <c r="S2995" s="42"/>
      <c r="T2995" s="42"/>
      <c r="U2995" s="42"/>
      <c r="V2995" s="42"/>
      <c r="W2995" s="42"/>
      <c r="X2995" s="42"/>
      <c r="Y2995" s="25"/>
    </row>
    <row r="2996" spans="5:25">
      <c r="F2996" s="4"/>
      <c r="H2996" s="25"/>
      <c r="I2996" s="25"/>
      <c r="M2996" s="42"/>
      <c r="N2996" s="9"/>
      <c r="O2996" s="9"/>
      <c r="P2996" s="9"/>
      <c r="Q2996" s="8"/>
      <c r="R2996" s="8"/>
      <c r="S2996" s="42"/>
      <c r="T2996" s="42"/>
      <c r="U2996" s="42"/>
      <c r="V2996" s="42"/>
      <c r="W2996" s="42"/>
      <c r="X2996" s="42"/>
      <c r="Y2996" s="25"/>
    </row>
    <row r="2997" spans="5:25">
      <c r="F2997" s="4"/>
      <c r="H2997" s="25"/>
      <c r="I2997" s="25"/>
      <c r="M2997" s="42"/>
      <c r="N2997" s="9"/>
      <c r="O2997" s="9"/>
      <c r="P2997" s="9"/>
      <c r="Q2997" s="8"/>
      <c r="R2997" s="8"/>
      <c r="S2997" s="42"/>
      <c r="T2997" s="42"/>
      <c r="U2997" s="42"/>
      <c r="V2997" s="42"/>
      <c r="W2997" s="42"/>
      <c r="X2997" s="42"/>
      <c r="Y2997" s="25"/>
    </row>
    <row r="2998" spans="5:25">
      <c r="F2998" s="4"/>
      <c r="H2998" s="25"/>
      <c r="I2998" s="25"/>
      <c r="M2998" s="42"/>
      <c r="N2998" s="9"/>
      <c r="O2998" s="9"/>
      <c r="P2998" s="9"/>
      <c r="Q2998" s="8"/>
      <c r="R2998" s="8"/>
      <c r="S2998" s="42"/>
      <c r="T2998" s="42"/>
      <c r="U2998" s="42"/>
      <c r="V2998" s="42"/>
      <c r="W2998" s="42"/>
      <c r="X2998" s="42"/>
      <c r="Y2998" s="25"/>
    </row>
    <row r="2999" spans="5:25">
      <c r="F2999" s="4"/>
      <c r="H2999" s="25"/>
      <c r="I2999" s="25"/>
      <c r="M2999" s="42"/>
      <c r="N2999" s="9"/>
      <c r="O2999" s="9"/>
      <c r="P2999" s="9"/>
      <c r="Q2999" s="8"/>
      <c r="R2999" s="8"/>
      <c r="S2999" s="42"/>
      <c r="T2999" s="42"/>
      <c r="U2999" s="42"/>
      <c r="V2999" s="42"/>
      <c r="W2999" s="42"/>
      <c r="X2999" s="42"/>
      <c r="Y2999" s="25"/>
    </row>
    <row r="3000" spans="5:25">
      <c r="F3000" s="4"/>
      <c r="H3000" s="25"/>
      <c r="I3000" s="25"/>
      <c r="M3000" s="42"/>
      <c r="N3000" s="9"/>
      <c r="O3000" s="9"/>
      <c r="P3000" s="9"/>
      <c r="Q3000" s="8"/>
      <c r="R3000" s="8"/>
      <c r="S3000" s="42"/>
      <c r="T3000" s="42"/>
      <c r="U3000" s="42"/>
      <c r="V3000" s="42"/>
      <c r="W3000" s="42"/>
      <c r="X3000" s="42"/>
      <c r="Y3000" s="25"/>
    </row>
    <row r="3001" spans="5:25">
      <c r="F3001" s="4"/>
      <c r="H3001" s="25"/>
      <c r="I3001" s="25"/>
      <c r="M3001" s="42"/>
      <c r="N3001" s="9"/>
      <c r="O3001" s="9"/>
      <c r="P3001" s="9"/>
      <c r="Q3001" s="8"/>
      <c r="R3001" s="8"/>
      <c r="S3001" s="42"/>
      <c r="T3001" s="42"/>
      <c r="U3001" s="42"/>
      <c r="V3001" s="42"/>
      <c r="W3001" s="42"/>
      <c r="X3001" s="42"/>
      <c r="Y3001" s="25"/>
    </row>
    <row r="3002" spans="5:25">
      <c r="E3002" s="38"/>
      <c r="F3002" s="4"/>
      <c r="H3002" s="25"/>
      <c r="I3002" s="25"/>
      <c r="M3002" s="42"/>
      <c r="N3002" s="9"/>
      <c r="O3002" s="9"/>
      <c r="P3002" s="9"/>
      <c r="Q3002" s="8"/>
      <c r="R3002" s="8"/>
      <c r="S3002" s="42"/>
      <c r="T3002" s="42"/>
      <c r="U3002" s="42"/>
      <c r="V3002" s="42"/>
      <c r="W3002" s="42"/>
      <c r="X3002" s="42"/>
      <c r="Y3002" s="25"/>
    </row>
    <row r="3003" spans="5:25">
      <c r="F3003" s="4"/>
      <c r="H3003" s="25"/>
      <c r="I3003" s="25"/>
      <c r="M3003" s="42"/>
      <c r="N3003" s="9"/>
      <c r="O3003" s="9"/>
      <c r="P3003" s="9"/>
      <c r="Q3003" s="8"/>
      <c r="R3003" s="8"/>
      <c r="S3003" s="42"/>
      <c r="T3003" s="42"/>
      <c r="U3003" s="42"/>
      <c r="V3003" s="42"/>
      <c r="W3003" s="42"/>
      <c r="X3003" s="42"/>
      <c r="Y3003" s="25"/>
    </row>
    <row r="3004" spans="5:25">
      <c r="F3004" s="4"/>
      <c r="H3004" s="25"/>
      <c r="I3004" s="25"/>
      <c r="M3004" s="42"/>
      <c r="N3004" s="9"/>
      <c r="O3004" s="9"/>
      <c r="P3004" s="9"/>
      <c r="Q3004" s="8"/>
      <c r="R3004" s="8"/>
      <c r="S3004" s="42"/>
      <c r="T3004" s="42"/>
      <c r="U3004" s="42"/>
      <c r="V3004" s="42"/>
      <c r="W3004" s="42"/>
      <c r="X3004" s="42"/>
      <c r="Y3004" s="25"/>
    </row>
    <row r="3005" spans="5:25">
      <c r="F3005" s="4"/>
      <c r="H3005" s="25"/>
      <c r="I3005" s="25"/>
      <c r="M3005" s="42"/>
      <c r="N3005" s="9"/>
      <c r="O3005" s="9"/>
      <c r="P3005" s="9"/>
      <c r="Q3005" s="8"/>
      <c r="R3005" s="8"/>
      <c r="S3005" s="42"/>
      <c r="T3005" s="42"/>
      <c r="U3005" s="42"/>
      <c r="V3005" s="42"/>
      <c r="W3005" s="42"/>
      <c r="X3005" s="42"/>
      <c r="Y3005" s="25"/>
    </row>
    <row r="3006" spans="5:25">
      <c r="F3006" s="4"/>
      <c r="H3006" s="25"/>
      <c r="I3006" s="25"/>
      <c r="M3006" s="42"/>
      <c r="N3006" s="9"/>
      <c r="O3006" s="9"/>
      <c r="P3006" s="9"/>
      <c r="Q3006" s="8"/>
      <c r="R3006" s="8"/>
      <c r="S3006" s="42"/>
      <c r="T3006" s="42"/>
      <c r="U3006" s="42"/>
      <c r="V3006" s="42"/>
      <c r="W3006" s="42"/>
      <c r="X3006" s="42"/>
      <c r="Y3006" s="25"/>
    </row>
    <row r="3007" spans="5:25">
      <c r="F3007" s="4"/>
      <c r="H3007" s="25"/>
      <c r="I3007" s="25"/>
      <c r="M3007" s="42"/>
      <c r="N3007" s="9"/>
      <c r="O3007" s="9"/>
      <c r="P3007" s="9"/>
      <c r="Q3007" s="8"/>
      <c r="R3007" s="8"/>
      <c r="S3007" s="42"/>
      <c r="T3007" s="42"/>
      <c r="U3007" s="42"/>
      <c r="V3007" s="42"/>
      <c r="W3007" s="42"/>
      <c r="X3007" s="42"/>
      <c r="Y3007" s="25"/>
    </row>
    <row r="3008" spans="5:25">
      <c r="F3008" s="4"/>
      <c r="H3008" s="25"/>
      <c r="I3008" s="25"/>
      <c r="M3008" s="42"/>
      <c r="N3008" s="9"/>
      <c r="O3008" s="9"/>
      <c r="P3008" s="9"/>
      <c r="Q3008" s="8"/>
      <c r="R3008" s="8"/>
      <c r="S3008" s="42"/>
      <c r="T3008" s="42"/>
      <c r="U3008" s="42"/>
      <c r="V3008" s="42"/>
      <c r="W3008" s="42"/>
      <c r="X3008" s="42"/>
      <c r="Y3008" s="25"/>
    </row>
    <row r="3009" spans="5:25">
      <c r="F3009" s="4"/>
      <c r="H3009" s="25"/>
      <c r="I3009" s="25"/>
      <c r="M3009" s="42"/>
      <c r="N3009" s="9"/>
      <c r="O3009" s="9"/>
      <c r="P3009" s="9"/>
      <c r="Q3009" s="8"/>
      <c r="R3009" s="8"/>
      <c r="S3009" s="42"/>
      <c r="T3009" s="42"/>
      <c r="U3009" s="42"/>
      <c r="V3009" s="42"/>
      <c r="W3009" s="42"/>
      <c r="X3009" s="42"/>
      <c r="Y3009" s="25"/>
    </row>
    <row r="3010" spans="5:25">
      <c r="F3010" s="4"/>
      <c r="H3010" s="25"/>
      <c r="I3010" s="25"/>
      <c r="M3010" s="42"/>
      <c r="N3010" s="9"/>
      <c r="O3010" s="9"/>
      <c r="P3010" s="9"/>
      <c r="Q3010" s="8"/>
      <c r="R3010" s="8"/>
      <c r="S3010" s="42"/>
      <c r="T3010" s="42"/>
      <c r="U3010" s="42"/>
      <c r="V3010" s="42"/>
      <c r="W3010" s="42"/>
      <c r="X3010" s="42"/>
      <c r="Y3010" s="25"/>
    </row>
    <row r="3011" spans="5:25">
      <c r="E3011" s="38"/>
      <c r="F3011" s="4"/>
      <c r="H3011" s="25"/>
      <c r="I3011" s="25"/>
      <c r="M3011" s="42"/>
      <c r="N3011" s="9"/>
      <c r="O3011" s="9"/>
      <c r="P3011" s="9"/>
      <c r="Q3011" s="8"/>
      <c r="R3011" s="8"/>
      <c r="S3011" s="42"/>
      <c r="T3011" s="42"/>
      <c r="U3011" s="42"/>
      <c r="V3011" s="42"/>
      <c r="W3011" s="42"/>
      <c r="X3011" s="42"/>
      <c r="Y3011" s="25"/>
    </row>
    <row r="3012" spans="5:25">
      <c r="F3012" s="4"/>
      <c r="H3012" s="25"/>
      <c r="I3012" s="25"/>
      <c r="M3012" s="42"/>
      <c r="N3012" s="9"/>
      <c r="O3012" s="9"/>
      <c r="P3012" s="9"/>
      <c r="Q3012" s="8"/>
      <c r="R3012" s="8"/>
      <c r="S3012" s="42"/>
      <c r="T3012" s="42"/>
      <c r="U3012" s="42"/>
      <c r="V3012" s="42"/>
      <c r="W3012" s="42"/>
      <c r="X3012" s="42"/>
      <c r="Y3012" s="25"/>
    </row>
    <row r="3013" spans="5:25">
      <c r="F3013" s="4"/>
      <c r="H3013" s="25"/>
      <c r="I3013" s="25"/>
      <c r="M3013" s="42"/>
      <c r="N3013" s="9"/>
      <c r="O3013" s="9"/>
      <c r="P3013" s="9"/>
      <c r="Q3013" s="8"/>
      <c r="R3013" s="8"/>
      <c r="S3013" s="42"/>
      <c r="T3013" s="42"/>
      <c r="U3013" s="42"/>
      <c r="V3013" s="42"/>
      <c r="W3013" s="42"/>
      <c r="X3013" s="42"/>
      <c r="Y3013" s="25"/>
    </row>
    <row r="3014" spans="5:25">
      <c r="F3014" s="4"/>
      <c r="H3014" s="25"/>
      <c r="I3014" s="25"/>
      <c r="M3014" s="42"/>
      <c r="N3014" s="9"/>
      <c r="O3014" s="9"/>
      <c r="P3014" s="9"/>
      <c r="Q3014" s="8"/>
      <c r="R3014" s="8"/>
      <c r="S3014" s="42"/>
      <c r="T3014" s="42"/>
      <c r="U3014" s="42"/>
      <c r="V3014" s="42"/>
      <c r="W3014" s="42"/>
      <c r="X3014" s="42"/>
      <c r="Y3014" s="25"/>
    </row>
    <row r="3015" spans="5:25">
      <c r="F3015" s="4"/>
      <c r="H3015" s="25"/>
      <c r="I3015" s="25"/>
      <c r="M3015" s="42"/>
      <c r="N3015" s="9"/>
      <c r="O3015" s="9"/>
      <c r="P3015" s="9"/>
      <c r="Q3015" s="8"/>
      <c r="R3015" s="8"/>
      <c r="S3015" s="42"/>
      <c r="T3015" s="42"/>
      <c r="U3015" s="42"/>
      <c r="V3015" s="42"/>
      <c r="W3015" s="42"/>
      <c r="X3015" s="42"/>
      <c r="Y3015" s="25"/>
    </row>
    <row r="3016" spans="5:25">
      <c r="E3016" s="38"/>
      <c r="F3016" s="4"/>
      <c r="H3016" s="25"/>
      <c r="I3016" s="25"/>
      <c r="M3016" s="42"/>
      <c r="N3016" s="9"/>
      <c r="O3016" s="9"/>
      <c r="P3016" s="9"/>
      <c r="Q3016" s="8"/>
      <c r="R3016" s="8"/>
      <c r="S3016" s="42"/>
      <c r="T3016" s="42"/>
      <c r="U3016" s="42"/>
      <c r="V3016" s="42"/>
      <c r="W3016" s="42"/>
      <c r="X3016" s="42"/>
      <c r="Y3016" s="25"/>
    </row>
    <row r="3017" spans="5:25">
      <c r="F3017" s="4"/>
      <c r="H3017" s="25"/>
      <c r="I3017" s="25"/>
      <c r="M3017" s="42"/>
      <c r="N3017" s="9"/>
      <c r="O3017" s="9"/>
      <c r="P3017" s="9"/>
      <c r="Q3017" s="8"/>
      <c r="R3017" s="8"/>
      <c r="S3017" s="42"/>
      <c r="T3017" s="42"/>
      <c r="U3017" s="42"/>
      <c r="V3017" s="42"/>
      <c r="W3017" s="42"/>
      <c r="X3017" s="42"/>
      <c r="Y3017" s="25"/>
    </row>
    <row r="3018" spans="5:25">
      <c r="F3018" s="4"/>
      <c r="H3018" s="25"/>
      <c r="I3018" s="25"/>
      <c r="M3018" s="42"/>
      <c r="N3018" s="9"/>
      <c r="O3018" s="9"/>
      <c r="P3018" s="9"/>
      <c r="Q3018" s="8"/>
      <c r="R3018" s="8"/>
      <c r="S3018" s="42"/>
      <c r="T3018" s="42"/>
      <c r="U3018" s="42"/>
      <c r="V3018" s="42"/>
      <c r="W3018" s="42"/>
      <c r="X3018" s="42"/>
      <c r="Y3018" s="25"/>
    </row>
    <row r="3019" spans="5:25">
      <c r="F3019" s="4"/>
      <c r="H3019" s="25"/>
      <c r="I3019" s="25"/>
      <c r="M3019" s="42"/>
      <c r="N3019" s="9"/>
      <c r="O3019" s="9"/>
      <c r="P3019" s="9"/>
      <c r="Q3019" s="8"/>
      <c r="R3019" s="8"/>
      <c r="S3019" s="42"/>
      <c r="T3019" s="42"/>
      <c r="U3019" s="42"/>
      <c r="V3019" s="42"/>
      <c r="W3019" s="42"/>
      <c r="X3019" s="42"/>
      <c r="Y3019" s="25"/>
    </row>
    <row r="3020" spans="5:25">
      <c r="F3020" s="4"/>
      <c r="H3020" s="25"/>
      <c r="I3020" s="25"/>
      <c r="M3020" s="42"/>
      <c r="N3020" s="9"/>
      <c r="O3020" s="9"/>
      <c r="P3020" s="9"/>
      <c r="Q3020" s="8"/>
      <c r="R3020" s="8"/>
      <c r="S3020" s="42"/>
      <c r="T3020" s="42"/>
      <c r="U3020" s="42"/>
      <c r="V3020" s="42"/>
      <c r="W3020" s="42"/>
      <c r="X3020" s="42"/>
      <c r="Y3020" s="25"/>
    </row>
    <row r="3021" spans="5:25">
      <c r="F3021" s="4"/>
      <c r="H3021" s="25"/>
      <c r="I3021" s="25"/>
      <c r="M3021" s="42"/>
      <c r="N3021" s="9"/>
      <c r="O3021" s="9"/>
      <c r="P3021" s="9"/>
      <c r="Q3021" s="8"/>
      <c r="R3021" s="8"/>
      <c r="S3021" s="42"/>
      <c r="T3021" s="42"/>
      <c r="U3021" s="42"/>
      <c r="V3021" s="42"/>
      <c r="W3021" s="42"/>
      <c r="X3021" s="42"/>
      <c r="Y3021" s="25"/>
    </row>
    <row r="3022" spans="5:25">
      <c r="F3022" s="4"/>
      <c r="H3022" s="25"/>
      <c r="I3022" s="25"/>
      <c r="M3022" s="42"/>
      <c r="N3022" s="9"/>
      <c r="O3022" s="9"/>
      <c r="P3022" s="9"/>
      <c r="Q3022" s="8"/>
      <c r="R3022" s="8"/>
      <c r="S3022" s="42"/>
      <c r="T3022" s="42"/>
      <c r="U3022" s="42"/>
      <c r="V3022" s="42"/>
      <c r="W3022" s="42"/>
      <c r="X3022" s="42"/>
      <c r="Y3022" s="25"/>
    </row>
    <row r="3023" spans="5:25">
      <c r="F3023" s="4"/>
      <c r="H3023" s="25"/>
      <c r="I3023" s="25"/>
      <c r="M3023" s="42"/>
      <c r="N3023" s="9"/>
      <c r="O3023" s="9"/>
      <c r="P3023" s="9"/>
      <c r="Q3023" s="8"/>
      <c r="R3023" s="8"/>
      <c r="S3023" s="42"/>
      <c r="T3023" s="42"/>
      <c r="U3023" s="42"/>
      <c r="V3023" s="42"/>
      <c r="W3023" s="42"/>
      <c r="X3023" s="42"/>
      <c r="Y3023" s="25"/>
    </row>
    <row r="3024" spans="5:25">
      <c r="F3024" s="4"/>
      <c r="H3024" s="25"/>
      <c r="I3024" s="25"/>
      <c r="M3024" s="42"/>
      <c r="N3024" s="9"/>
      <c r="O3024" s="9"/>
      <c r="P3024" s="9"/>
      <c r="Q3024" s="8"/>
      <c r="R3024" s="8"/>
      <c r="S3024" s="42"/>
      <c r="T3024" s="42"/>
      <c r="U3024" s="42"/>
      <c r="V3024" s="42"/>
      <c r="W3024" s="42"/>
      <c r="X3024" s="42"/>
      <c r="Y3024" s="25"/>
    </row>
    <row r="3025" spans="6:25">
      <c r="F3025" s="4"/>
      <c r="H3025" s="25"/>
      <c r="I3025" s="25"/>
      <c r="M3025" s="42"/>
      <c r="N3025" s="9"/>
      <c r="O3025" s="9"/>
      <c r="P3025" s="9"/>
      <c r="Q3025" s="8"/>
      <c r="R3025" s="8"/>
      <c r="S3025" s="42"/>
      <c r="T3025" s="42"/>
      <c r="U3025" s="42"/>
      <c r="V3025" s="42"/>
      <c r="W3025" s="42"/>
      <c r="X3025" s="42"/>
      <c r="Y3025" s="25"/>
    </row>
    <row r="3026" spans="6:25">
      <c r="F3026" s="4"/>
      <c r="H3026" s="25"/>
      <c r="I3026" s="25"/>
      <c r="M3026" s="42"/>
      <c r="N3026" s="9"/>
      <c r="O3026" s="9"/>
      <c r="P3026" s="9"/>
      <c r="Q3026" s="8"/>
      <c r="R3026" s="8"/>
      <c r="S3026" s="42"/>
      <c r="T3026" s="42"/>
      <c r="U3026" s="42"/>
      <c r="V3026" s="42"/>
      <c r="W3026" s="42"/>
      <c r="X3026" s="42"/>
      <c r="Y3026" s="25"/>
    </row>
    <row r="3027" spans="6:25">
      <c r="F3027" s="4"/>
      <c r="H3027" s="25"/>
      <c r="I3027" s="25"/>
      <c r="M3027" s="42"/>
      <c r="N3027" s="9"/>
      <c r="O3027" s="9"/>
      <c r="P3027" s="9"/>
      <c r="Q3027" s="8"/>
      <c r="R3027" s="8"/>
      <c r="S3027" s="42"/>
      <c r="T3027" s="42"/>
      <c r="U3027" s="42"/>
      <c r="V3027" s="42"/>
      <c r="W3027" s="42"/>
      <c r="X3027" s="42"/>
      <c r="Y3027" s="25"/>
    </row>
    <row r="3028" spans="6:25">
      <c r="F3028" s="4"/>
      <c r="H3028" s="25"/>
      <c r="I3028" s="25"/>
      <c r="M3028" s="42"/>
      <c r="N3028" s="9"/>
      <c r="O3028" s="9"/>
      <c r="P3028" s="9"/>
      <c r="Q3028" s="8"/>
      <c r="R3028" s="8"/>
      <c r="S3028" s="42"/>
      <c r="T3028" s="42"/>
      <c r="U3028" s="42"/>
      <c r="V3028" s="42"/>
      <c r="W3028" s="42"/>
      <c r="X3028" s="42"/>
      <c r="Y3028" s="25"/>
    </row>
    <row r="3029" spans="6:25">
      <c r="F3029" s="4"/>
      <c r="H3029" s="25"/>
      <c r="I3029" s="25"/>
      <c r="M3029" s="42"/>
      <c r="N3029" s="9"/>
      <c r="O3029" s="9"/>
      <c r="P3029" s="9"/>
      <c r="Q3029" s="8"/>
      <c r="R3029" s="8"/>
      <c r="S3029" s="42"/>
      <c r="T3029" s="42"/>
      <c r="U3029" s="42"/>
      <c r="V3029" s="42"/>
      <c r="W3029" s="42"/>
      <c r="X3029" s="42"/>
      <c r="Y3029" s="25"/>
    </row>
    <row r="3030" spans="6:25">
      <c r="F3030" s="4"/>
      <c r="H3030" s="25"/>
      <c r="I3030" s="25"/>
      <c r="M3030" s="42"/>
      <c r="N3030" s="9"/>
      <c r="O3030" s="9"/>
      <c r="P3030" s="9"/>
      <c r="Q3030" s="8"/>
      <c r="R3030" s="8"/>
      <c r="S3030" s="42"/>
      <c r="T3030" s="42"/>
      <c r="U3030" s="42"/>
      <c r="V3030" s="42"/>
      <c r="W3030" s="42"/>
      <c r="X3030" s="42"/>
      <c r="Y3030" s="25"/>
    </row>
    <row r="3031" spans="6:25">
      <c r="F3031" s="4"/>
      <c r="H3031" s="25"/>
      <c r="I3031" s="25"/>
      <c r="M3031" s="42"/>
      <c r="N3031" s="9"/>
      <c r="O3031" s="9"/>
      <c r="P3031" s="9"/>
      <c r="Q3031" s="8"/>
      <c r="R3031" s="8"/>
      <c r="S3031" s="42"/>
      <c r="T3031" s="42"/>
      <c r="U3031" s="42"/>
      <c r="V3031" s="42"/>
      <c r="W3031" s="42"/>
      <c r="X3031" s="42"/>
      <c r="Y3031" s="25"/>
    </row>
    <row r="3032" spans="6:25">
      <c r="F3032" s="4"/>
      <c r="H3032" s="25"/>
      <c r="I3032" s="25"/>
      <c r="M3032" s="42"/>
      <c r="N3032" s="9"/>
      <c r="O3032" s="9"/>
      <c r="P3032" s="9"/>
      <c r="Q3032" s="8"/>
      <c r="R3032" s="8"/>
      <c r="S3032" s="42"/>
      <c r="T3032" s="42"/>
      <c r="U3032" s="42"/>
      <c r="V3032" s="42"/>
      <c r="W3032" s="42"/>
      <c r="X3032" s="42"/>
      <c r="Y3032" s="25"/>
    </row>
    <row r="3033" spans="6:25">
      <c r="F3033" s="4"/>
      <c r="H3033" s="25"/>
      <c r="I3033" s="25"/>
      <c r="M3033" s="42"/>
      <c r="N3033" s="9"/>
      <c r="O3033" s="9"/>
      <c r="P3033" s="9"/>
      <c r="Q3033" s="8"/>
      <c r="R3033" s="8"/>
      <c r="S3033" s="42"/>
      <c r="T3033" s="42"/>
      <c r="U3033" s="42"/>
      <c r="V3033" s="42"/>
      <c r="W3033" s="42"/>
      <c r="X3033" s="42"/>
      <c r="Y3033" s="25"/>
    </row>
    <row r="3034" spans="6:25">
      <c r="F3034" s="4"/>
      <c r="H3034" s="25"/>
      <c r="I3034" s="25"/>
      <c r="M3034" s="42"/>
      <c r="N3034" s="9"/>
      <c r="O3034" s="9"/>
      <c r="P3034" s="9"/>
      <c r="Q3034" s="8"/>
      <c r="R3034" s="8"/>
      <c r="S3034" s="42"/>
      <c r="T3034" s="42"/>
      <c r="U3034" s="42"/>
      <c r="V3034" s="42"/>
      <c r="W3034" s="42"/>
      <c r="X3034" s="42"/>
      <c r="Y3034" s="25"/>
    </row>
    <row r="3035" spans="6:25">
      <c r="F3035" s="4"/>
      <c r="H3035" s="25"/>
      <c r="I3035" s="25"/>
      <c r="M3035" s="42"/>
      <c r="N3035" s="9"/>
      <c r="O3035" s="9"/>
      <c r="P3035" s="9"/>
      <c r="Q3035" s="8"/>
      <c r="R3035" s="8"/>
      <c r="S3035" s="42"/>
      <c r="T3035" s="42"/>
      <c r="U3035" s="42"/>
      <c r="V3035" s="42"/>
      <c r="W3035" s="42"/>
      <c r="X3035" s="42"/>
      <c r="Y3035" s="25"/>
    </row>
    <row r="3036" spans="6:25">
      <c r="F3036" s="4"/>
      <c r="H3036" s="25"/>
      <c r="I3036" s="25"/>
      <c r="M3036" s="42"/>
      <c r="N3036" s="9"/>
      <c r="O3036" s="9"/>
      <c r="P3036" s="9"/>
      <c r="Q3036" s="8"/>
      <c r="R3036" s="8"/>
      <c r="S3036" s="42"/>
      <c r="T3036" s="42"/>
      <c r="U3036" s="42"/>
      <c r="V3036" s="42"/>
      <c r="W3036" s="42"/>
      <c r="X3036" s="42"/>
      <c r="Y3036" s="25"/>
    </row>
    <row r="3037" spans="6:25">
      <c r="F3037" s="4"/>
      <c r="H3037" s="25"/>
      <c r="I3037" s="25"/>
      <c r="M3037" s="42"/>
      <c r="N3037" s="9"/>
      <c r="O3037" s="9"/>
      <c r="P3037" s="9"/>
      <c r="Q3037" s="8"/>
      <c r="R3037" s="8"/>
      <c r="S3037" s="42"/>
      <c r="T3037" s="42"/>
      <c r="U3037" s="42"/>
      <c r="V3037" s="42"/>
      <c r="W3037" s="42"/>
      <c r="X3037" s="42"/>
      <c r="Y3037" s="25"/>
    </row>
    <row r="3038" spans="6:25">
      <c r="F3038" s="4"/>
      <c r="H3038" s="25"/>
      <c r="I3038" s="25"/>
      <c r="M3038" s="42"/>
      <c r="N3038" s="9"/>
      <c r="O3038" s="9"/>
      <c r="P3038" s="9"/>
      <c r="Q3038" s="8"/>
      <c r="R3038" s="8"/>
      <c r="S3038" s="42"/>
      <c r="T3038" s="42"/>
      <c r="U3038" s="42"/>
      <c r="V3038" s="42"/>
      <c r="W3038" s="42"/>
      <c r="X3038" s="42"/>
      <c r="Y3038" s="25"/>
    </row>
    <row r="3039" spans="6:25">
      <c r="F3039" s="4"/>
      <c r="H3039" s="25"/>
      <c r="I3039" s="25"/>
      <c r="M3039" s="42"/>
      <c r="N3039" s="9"/>
      <c r="O3039" s="9"/>
      <c r="P3039" s="9"/>
      <c r="Q3039" s="8"/>
      <c r="R3039" s="8"/>
      <c r="S3039" s="42"/>
      <c r="T3039" s="42"/>
      <c r="U3039" s="42"/>
      <c r="V3039" s="42"/>
      <c r="W3039" s="42"/>
      <c r="X3039" s="42"/>
      <c r="Y3039" s="25"/>
    </row>
    <row r="3040" spans="6:25">
      <c r="F3040" s="4"/>
      <c r="H3040" s="25"/>
      <c r="I3040" s="25"/>
      <c r="M3040" s="42"/>
      <c r="N3040" s="9"/>
      <c r="O3040" s="9"/>
      <c r="P3040" s="9"/>
      <c r="Q3040" s="8"/>
      <c r="R3040" s="8"/>
      <c r="S3040" s="42"/>
      <c r="T3040" s="42"/>
      <c r="U3040" s="42"/>
      <c r="V3040" s="42"/>
      <c r="W3040" s="42"/>
      <c r="X3040" s="42"/>
      <c r="Y3040" s="25"/>
    </row>
    <row r="3041" spans="6:25">
      <c r="F3041" s="4"/>
      <c r="H3041" s="25"/>
      <c r="I3041" s="25"/>
      <c r="M3041" s="42"/>
      <c r="N3041" s="9"/>
      <c r="O3041" s="9"/>
      <c r="P3041" s="9"/>
      <c r="Q3041" s="8"/>
      <c r="R3041" s="8"/>
      <c r="S3041" s="42"/>
      <c r="T3041" s="42"/>
      <c r="U3041" s="42"/>
      <c r="V3041" s="42"/>
      <c r="W3041" s="42"/>
      <c r="X3041" s="42"/>
      <c r="Y3041" s="25"/>
    </row>
    <row r="3042" spans="6:25">
      <c r="F3042" s="4"/>
      <c r="H3042" s="25"/>
      <c r="I3042" s="25"/>
      <c r="M3042" s="42"/>
      <c r="N3042" s="9"/>
      <c r="O3042" s="9"/>
      <c r="P3042" s="9"/>
      <c r="Q3042" s="8"/>
      <c r="R3042" s="8"/>
      <c r="S3042" s="42"/>
      <c r="T3042" s="42"/>
      <c r="U3042" s="42"/>
      <c r="V3042" s="42"/>
      <c r="W3042" s="42"/>
      <c r="X3042" s="42"/>
      <c r="Y3042" s="25"/>
    </row>
    <row r="3043" spans="6:25">
      <c r="F3043" s="4"/>
      <c r="H3043" s="25"/>
      <c r="I3043" s="25"/>
      <c r="M3043" s="42"/>
      <c r="N3043" s="9"/>
      <c r="O3043" s="9"/>
      <c r="P3043" s="9"/>
      <c r="Q3043" s="8"/>
      <c r="R3043" s="8"/>
      <c r="S3043" s="42"/>
      <c r="T3043" s="42"/>
      <c r="U3043" s="42"/>
      <c r="V3043" s="42"/>
      <c r="W3043" s="42"/>
      <c r="X3043" s="42"/>
      <c r="Y3043" s="25"/>
    </row>
    <row r="3044" spans="6:25">
      <c r="F3044" s="4"/>
      <c r="H3044" s="25"/>
      <c r="I3044" s="25"/>
      <c r="M3044" s="42"/>
      <c r="N3044" s="9"/>
      <c r="O3044" s="9"/>
      <c r="P3044" s="9"/>
      <c r="Q3044" s="8"/>
      <c r="R3044" s="8"/>
      <c r="S3044" s="42"/>
      <c r="T3044" s="42"/>
      <c r="U3044" s="42"/>
      <c r="V3044" s="42"/>
      <c r="W3044" s="42"/>
      <c r="X3044" s="42"/>
      <c r="Y3044" s="25"/>
    </row>
    <row r="3045" spans="6:25">
      <c r="F3045" s="4"/>
      <c r="H3045" s="25"/>
      <c r="I3045" s="25"/>
      <c r="M3045" s="42"/>
      <c r="N3045" s="9"/>
      <c r="O3045" s="9"/>
      <c r="P3045" s="9"/>
      <c r="Q3045" s="8"/>
      <c r="R3045" s="8"/>
      <c r="S3045" s="42"/>
      <c r="T3045" s="42"/>
      <c r="U3045" s="42"/>
      <c r="V3045" s="42"/>
      <c r="W3045" s="42"/>
      <c r="X3045" s="42"/>
      <c r="Y3045" s="25"/>
    </row>
    <row r="3046" spans="6:25">
      <c r="F3046" s="4"/>
      <c r="H3046" s="25"/>
      <c r="I3046" s="25"/>
      <c r="M3046" s="42"/>
      <c r="N3046" s="9"/>
      <c r="O3046" s="9"/>
      <c r="P3046" s="9"/>
      <c r="Q3046" s="8"/>
      <c r="R3046" s="8"/>
      <c r="S3046" s="42"/>
      <c r="T3046" s="42"/>
      <c r="U3046" s="42"/>
      <c r="V3046" s="42"/>
      <c r="W3046" s="42"/>
      <c r="X3046" s="42"/>
      <c r="Y3046" s="25"/>
    </row>
    <row r="3047" spans="6:25">
      <c r="F3047" s="4"/>
      <c r="H3047" s="25"/>
      <c r="I3047" s="25"/>
      <c r="M3047" s="42"/>
      <c r="N3047" s="9"/>
      <c r="O3047" s="9"/>
      <c r="P3047" s="9"/>
      <c r="Q3047" s="8"/>
      <c r="R3047" s="8"/>
      <c r="S3047" s="42"/>
      <c r="T3047" s="42"/>
      <c r="U3047" s="42"/>
      <c r="V3047" s="42"/>
      <c r="W3047" s="42"/>
      <c r="X3047" s="42"/>
      <c r="Y3047" s="25"/>
    </row>
    <row r="3048" spans="6:25">
      <c r="F3048" s="4"/>
      <c r="H3048" s="25"/>
      <c r="I3048" s="25"/>
      <c r="M3048" s="42"/>
      <c r="N3048" s="9"/>
      <c r="O3048" s="9"/>
      <c r="P3048" s="9"/>
      <c r="Q3048" s="8"/>
      <c r="R3048" s="8"/>
      <c r="S3048" s="42"/>
      <c r="T3048" s="42"/>
      <c r="U3048" s="42"/>
      <c r="V3048" s="42"/>
      <c r="W3048" s="42"/>
      <c r="X3048" s="42"/>
      <c r="Y3048" s="25"/>
    </row>
    <row r="3049" spans="6:25">
      <c r="F3049" s="4"/>
      <c r="H3049" s="25"/>
      <c r="I3049" s="25"/>
      <c r="M3049" s="42"/>
      <c r="N3049" s="9"/>
      <c r="O3049" s="9"/>
      <c r="P3049" s="9"/>
      <c r="Q3049" s="8"/>
      <c r="R3049" s="8"/>
      <c r="S3049" s="42"/>
      <c r="T3049" s="42"/>
      <c r="U3049" s="42"/>
      <c r="V3049" s="42"/>
      <c r="W3049" s="42"/>
      <c r="X3049" s="42"/>
      <c r="Y3049" s="25"/>
    </row>
    <row r="3050" spans="6:25">
      <c r="F3050" s="4"/>
      <c r="H3050" s="25"/>
      <c r="I3050" s="25"/>
      <c r="M3050" s="42"/>
      <c r="N3050" s="9"/>
      <c r="O3050" s="9"/>
      <c r="P3050" s="9"/>
      <c r="Q3050" s="8"/>
      <c r="R3050" s="8"/>
      <c r="S3050" s="42"/>
      <c r="T3050" s="42"/>
      <c r="U3050" s="42"/>
      <c r="V3050" s="42"/>
      <c r="W3050" s="42"/>
      <c r="X3050" s="42"/>
      <c r="Y3050" s="25"/>
    </row>
    <row r="3051" spans="6:25">
      <c r="F3051" s="4"/>
      <c r="H3051" s="25"/>
      <c r="I3051" s="25"/>
      <c r="M3051" s="42"/>
      <c r="N3051" s="9"/>
      <c r="O3051" s="9"/>
      <c r="P3051" s="9"/>
      <c r="Q3051" s="8"/>
      <c r="R3051" s="8"/>
      <c r="S3051" s="42"/>
      <c r="T3051" s="42"/>
      <c r="U3051" s="42"/>
      <c r="V3051" s="42"/>
      <c r="W3051" s="42"/>
      <c r="X3051" s="42"/>
      <c r="Y3051" s="25"/>
    </row>
    <row r="3052" spans="6:25">
      <c r="F3052" s="4"/>
      <c r="H3052" s="25"/>
      <c r="I3052" s="25"/>
      <c r="M3052" s="42"/>
      <c r="N3052" s="9"/>
      <c r="O3052" s="9"/>
      <c r="P3052" s="9"/>
      <c r="Q3052" s="8"/>
      <c r="R3052" s="8"/>
      <c r="S3052" s="42"/>
      <c r="T3052" s="42"/>
      <c r="U3052" s="42"/>
      <c r="V3052" s="42"/>
      <c r="W3052" s="42"/>
      <c r="X3052" s="42"/>
      <c r="Y3052" s="25"/>
    </row>
    <row r="3053" spans="6:25">
      <c r="F3053" s="4"/>
      <c r="H3053" s="25"/>
      <c r="I3053" s="25"/>
      <c r="M3053" s="42"/>
      <c r="N3053" s="9"/>
      <c r="O3053" s="9"/>
      <c r="P3053" s="9"/>
      <c r="Q3053" s="8"/>
      <c r="R3053" s="8"/>
      <c r="S3053" s="42"/>
      <c r="T3053" s="42"/>
      <c r="U3053" s="42"/>
      <c r="V3053" s="42"/>
      <c r="W3053" s="42"/>
      <c r="X3053" s="42"/>
      <c r="Y3053" s="25"/>
    </row>
    <row r="3054" spans="6:25">
      <c r="F3054" s="4"/>
      <c r="H3054" s="25"/>
      <c r="I3054" s="25"/>
      <c r="M3054" s="42"/>
      <c r="N3054" s="9"/>
      <c r="O3054" s="9"/>
      <c r="P3054" s="9"/>
      <c r="Q3054" s="8"/>
      <c r="R3054" s="8"/>
      <c r="S3054" s="42"/>
      <c r="T3054" s="42"/>
      <c r="U3054" s="42"/>
      <c r="V3054" s="42"/>
      <c r="W3054" s="42"/>
      <c r="X3054" s="42"/>
      <c r="Y3054" s="25"/>
    </row>
    <row r="3055" spans="6:25">
      <c r="F3055" s="4"/>
      <c r="H3055" s="25"/>
      <c r="I3055" s="25"/>
      <c r="M3055" s="42"/>
      <c r="N3055" s="9"/>
      <c r="O3055" s="9"/>
      <c r="P3055" s="9"/>
      <c r="Q3055" s="8"/>
      <c r="R3055" s="8"/>
      <c r="S3055" s="42"/>
      <c r="T3055" s="42"/>
      <c r="U3055" s="42"/>
      <c r="V3055" s="42"/>
      <c r="W3055" s="42"/>
      <c r="X3055" s="42"/>
      <c r="Y3055" s="25"/>
    </row>
    <row r="3056" spans="6:25">
      <c r="F3056" s="4"/>
      <c r="H3056" s="25"/>
      <c r="I3056" s="25"/>
      <c r="M3056" s="42"/>
      <c r="N3056" s="9"/>
      <c r="O3056" s="9"/>
      <c r="P3056" s="9"/>
      <c r="Q3056" s="8"/>
      <c r="R3056" s="8"/>
      <c r="S3056" s="42"/>
      <c r="T3056" s="42"/>
      <c r="U3056" s="42"/>
      <c r="V3056" s="42"/>
      <c r="W3056" s="42"/>
      <c r="X3056" s="42"/>
      <c r="Y3056" s="25"/>
    </row>
    <row r="3057" spans="5:25">
      <c r="F3057" s="4"/>
      <c r="H3057" s="25"/>
      <c r="I3057" s="25"/>
      <c r="M3057" s="42"/>
      <c r="N3057" s="9"/>
      <c r="O3057" s="9"/>
      <c r="P3057" s="9"/>
      <c r="Q3057" s="8"/>
      <c r="R3057" s="8"/>
      <c r="S3057" s="42"/>
      <c r="T3057" s="42"/>
      <c r="U3057" s="42"/>
      <c r="V3057" s="42"/>
      <c r="W3057" s="42"/>
      <c r="X3057" s="42"/>
      <c r="Y3057" s="25"/>
    </row>
    <row r="3058" spans="5:25">
      <c r="F3058" s="4"/>
      <c r="H3058" s="25"/>
      <c r="I3058" s="25"/>
      <c r="M3058" s="42"/>
      <c r="N3058" s="9"/>
      <c r="O3058" s="9"/>
      <c r="P3058" s="9"/>
      <c r="Q3058" s="8"/>
      <c r="R3058" s="8"/>
      <c r="S3058" s="42"/>
      <c r="T3058" s="42"/>
      <c r="U3058" s="42"/>
      <c r="V3058" s="42"/>
      <c r="W3058" s="42"/>
      <c r="X3058" s="42"/>
      <c r="Y3058" s="25"/>
    </row>
    <row r="3059" spans="5:25">
      <c r="F3059" s="4"/>
      <c r="H3059" s="25"/>
      <c r="I3059" s="25"/>
      <c r="M3059" s="42"/>
      <c r="N3059" s="9"/>
      <c r="O3059" s="9"/>
      <c r="P3059" s="9"/>
      <c r="Q3059" s="8"/>
      <c r="R3059" s="8"/>
      <c r="S3059" s="42"/>
      <c r="T3059" s="42"/>
      <c r="U3059" s="42"/>
      <c r="V3059" s="42"/>
      <c r="W3059" s="42"/>
      <c r="X3059" s="42"/>
      <c r="Y3059" s="25"/>
    </row>
    <row r="3060" spans="5:25">
      <c r="E3060" s="38"/>
      <c r="F3060" s="4"/>
      <c r="H3060" s="25"/>
      <c r="I3060" s="25"/>
      <c r="M3060" s="42"/>
      <c r="N3060" s="9"/>
      <c r="O3060" s="9"/>
      <c r="P3060" s="9"/>
      <c r="Q3060" s="8"/>
      <c r="R3060" s="8"/>
      <c r="S3060" s="42"/>
      <c r="T3060" s="42"/>
      <c r="U3060" s="42"/>
      <c r="V3060" s="42"/>
      <c r="W3060" s="42"/>
      <c r="X3060" s="42"/>
      <c r="Y3060" s="25"/>
    </row>
    <row r="3061" spans="5:25">
      <c r="F3061" s="4"/>
      <c r="H3061" s="25"/>
      <c r="I3061" s="25"/>
      <c r="M3061" s="42"/>
      <c r="N3061" s="9"/>
      <c r="O3061" s="9"/>
      <c r="P3061" s="9"/>
      <c r="Q3061" s="8"/>
      <c r="R3061" s="8"/>
      <c r="S3061" s="42"/>
      <c r="T3061" s="42"/>
      <c r="U3061" s="42"/>
      <c r="V3061" s="42"/>
      <c r="W3061" s="42"/>
      <c r="X3061" s="42"/>
      <c r="Y3061" s="25"/>
    </row>
    <row r="3062" spans="5:25">
      <c r="E3062" s="38"/>
      <c r="F3062" s="4"/>
      <c r="H3062" s="25"/>
      <c r="I3062" s="25"/>
      <c r="M3062" s="42"/>
      <c r="N3062" s="9"/>
      <c r="O3062" s="9"/>
      <c r="P3062" s="9"/>
      <c r="Q3062" s="8"/>
      <c r="R3062" s="8"/>
      <c r="S3062" s="42"/>
      <c r="T3062" s="42"/>
      <c r="U3062" s="42"/>
      <c r="V3062" s="42"/>
      <c r="W3062" s="42"/>
      <c r="X3062" s="42"/>
      <c r="Y3062" s="25"/>
    </row>
    <row r="3063" spans="5:25">
      <c r="F3063" s="4"/>
      <c r="H3063" s="25"/>
      <c r="I3063" s="25"/>
      <c r="M3063" s="42"/>
      <c r="N3063" s="9"/>
      <c r="O3063" s="9"/>
      <c r="P3063" s="9"/>
      <c r="Q3063" s="8"/>
      <c r="R3063" s="8"/>
      <c r="S3063" s="42"/>
      <c r="T3063" s="42"/>
      <c r="U3063" s="42"/>
      <c r="V3063" s="42"/>
      <c r="W3063" s="42"/>
      <c r="X3063" s="42"/>
      <c r="Y3063" s="25"/>
    </row>
    <row r="3064" spans="5:25">
      <c r="F3064" s="4"/>
      <c r="H3064" s="25"/>
      <c r="I3064" s="25"/>
      <c r="M3064" s="42"/>
      <c r="N3064" s="9"/>
      <c r="O3064" s="9"/>
      <c r="P3064" s="9"/>
      <c r="Q3064" s="8"/>
      <c r="R3064" s="8"/>
      <c r="S3064" s="42"/>
      <c r="T3064" s="42"/>
      <c r="U3064" s="42"/>
      <c r="V3064" s="42"/>
      <c r="W3064" s="42"/>
      <c r="X3064" s="42"/>
      <c r="Y3064" s="25"/>
    </row>
    <row r="3065" spans="5:25">
      <c r="F3065" s="4"/>
      <c r="H3065" s="25"/>
      <c r="I3065" s="25"/>
      <c r="M3065" s="42"/>
      <c r="N3065" s="9"/>
      <c r="O3065" s="9"/>
      <c r="P3065" s="9"/>
      <c r="Q3065" s="8"/>
      <c r="R3065" s="8"/>
      <c r="S3065" s="42"/>
      <c r="T3065" s="42"/>
      <c r="U3065" s="42"/>
      <c r="V3065" s="42"/>
      <c r="W3065" s="42"/>
      <c r="X3065" s="42"/>
      <c r="Y3065" s="25"/>
    </row>
    <row r="3066" spans="5:25">
      <c r="F3066" s="4"/>
      <c r="H3066" s="25"/>
      <c r="I3066" s="25"/>
      <c r="M3066" s="42"/>
      <c r="N3066" s="9"/>
      <c r="O3066" s="9"/>
      <c r="P3066" s="9"/>
      <c r="Q3066" s="8"/>
      <c r="R3066" s="8"/>
      <c r="S3066" s="42"/>
      <c r="T3066" s="42"/>
      <c r="U3066" s="42"/>
      <c r="V3066" s="42"/>
      <c r="W3066" s="42"/>
      <c r="X3066" s="42"/>
      <c r="Y3066" s="25"/>
    </row>
    <row r="3067" spans="5:25">
      <c r="F3067" s="4"/>
      <c r="H3067" s="25"/>
      <c r="I3067" s="25"/>
      <c r="M3067" s="42"/>
      <c r="N3067" s="9"/>
      <c r="O3067" s="9"/>
      <c r="P3067" s="9"/>
      <c r="Q3067" s="8"/>
      <c r="R3067" s="8"/>
      <c r="S3067" s="42"/>
      <c r="T3067" s="42"/>
      <c r="U3067" s="42"/>
      <c r="V3067" s="42"/>
      <c r="W3067" s="42"/>
      <c r="X3067" s="42"/>
      <c r="Y3067" s="25"/>
    </row>
    <row r="3068" spans="5:25">
      <c r="F3068" s="4"/>
      <c r="H3068" s="25"/>
      <c r="I3068" s="25"/>
      <c r="M3068" s="42"/>
      <c r="N3068" s="9"/>
      <c r="O3068" s="9"/>
      <c r="P3068" s="9"/>
      <c r="Q3068" s="8"/>
      <c r="R3068" s="8"/>
      <c r="S3068" s="42"/>
      <c r="T3068" s="42"/>
      <c r="U3068" s="42"/>
      <c r="V3068" s="42"/>
      <c r="W3068" s="42"/>
      <c r="X3068" s="42"/>
      <c r="Y3068" s="25"/>
    </row>
    <row r="3069" spans="5:25">
      <c r="F3069" s="4"/>
      <c r="H3069" s="25"/>
      <c r="I3069" s="25"/>
      <c r="M3069" s="42"/>
      <c r="N3069" s="9"/>
      <c r="O3069" s="9"/>
      <c r="P3069" s="9"/>
      <c r="Q3069" s="8"/>
      <c r="R3069" s="8"/>
      <c r="S3069" s="42"/>
      <c r="T3069" s="42"/>
      <c r="U3069" s="42"/>
      <c r="V3069" s="42"/>
      <c r="W3069" s="42"/>
      <c r="X3069" s="42"/>
      <c r="Y3069" s="25"/>
    </row>
    <row r="3070" spans="5:25">
      <c r="F3070" s="4"/>
      <c r="H3070" s="25"/>
      <c r="I3070" s="25"/>
      <c r="M3070" s="42"/>
      <c r="N3070" s="9"/>
      <c r="O3070" s="9"/>
      <c r="P3070" s="9"/>
      <c r="Q3070" s="8"/>
      <c r="R3070" s="8"/>
      <c r="S3070" s="42"/>
      <c r="T3070" s="42"/>
      <c r="U3070" s="42"/>
      <c r="V3070" s="42"/>
      <c r="W3070" s="42"/>
      <c r="X3070" s="42"/>
      <c r="Y3070" s="25"/>
    </row>
    <row r="3071" spans="5:25">
      <c r="F3071" s="4"/>
      <c r="H3071" s="25"/>
      <c r="I3071" s="25"/>
      <c r="M3071" s="42"/>
      <c r="N3071" s="9"/>
      <c r="O3071" s="9"/>
      <c r="P3071" s="9"/>
      <c r="Q3071" s="8"/>
      <c r="R3071" s="8"/>
      <c r="S3071" s="42"/>
      <c r="T3071" s="42"/>
      <c r="U3071" s="42"/>
      <c r="V3071" s="42"/>
      <c r="W3071" s="42"/>
      <c r="X3071" s="42"/>
      <c r="Y3071" s="25"/>
    </row>
    <row r="3072" spans="5:25">
      <c r="F3072" s="4"/>
      <c r="H3072" s="25"/>
      <c r="I3072" s="25"/>
      <c r="M3072" s="42"/>
      <c r="N3072" s="9"/>
      <c r="O3072" s="9"/>
      <c r="P3072" s="9"/>
      <c r="Q3072" s="8"/>
      <c r="R3072" s="8"/>
      <c r="S3072" s="42"/>
      <c r="T3072" s="42"/>
      <c r="U3072" s="42"/>
      <c r="V3072" s="42"/>
      <c r="W3072" s="42"/>
      <c r="X3072" s="42"/>
      <c r="Y3072" s="25"/>
    </row>
    <row r="3073" spans="5:25">
      <c r="F3073" s="4"/>
      <c r="H3073" s="25"/>
      <c r="I3073" s="25"/>
      <c r="M3073" s="42"/>
      <c r="N3073" s="9"/>
      <c r="O3073" s="9"/>
      <c r="P3073" s="9"/>
      <c r="Q3073" s="8"/>
      <c r="R3073" s="8"/>
      <c r="S3073" s="42"/>
      <c r="T3073" s="42"/>
      <c r="U3073" s="42"/>
      <c r="V3073" s="42"/>
      <c r="W3073" s="42"/>
      <c r="X3073" s="42"/>
      <c r="Y3073" s="25"/>
    </row>
    <row r="3074" spans="5:25">
      <c r="F3074" s="4"/>
      <c r="H3074" s="25"/>
      <c r="I3074" s="25"/>
      <c r="M3074" s="42"/>
      <c r="N3074" s="9"/>
      <c r="O3074" s="9"/>
      <c r="P3074" s="9"/>
      <c r="Q3074" s="8"/>
      <c r="R3074" s="8"/>
      <c r="S3074" s="42"/>
      <c r="T3074" s="42"/>
      <c r="U3074" s="42"/>
      <c r="V3074" s="42"/>
      <c r="W3074" s="42"/>
      <c r="X3074" s="42"/>
      <c r="Y3074" s="25"/>
    </row>
    <row r="3075" spans="5:25">
      <c r="F3075" s="4"/>
      <c r="H3075" s="25"/>
      <c r="I3075" s="25"/>
      <c r="M3075" s="42"/>
      <c r="N3075" s="9"/>
      <c r="O3075" s="9"/>
      <c r="P3075" s="9"/>
      <c r="Q3075" s="8"/>
      <c r="R3075" s="8"/>
      <c r="S3075" s="42"/>
      <c r="T3075" s="42"/>
      <c r="U3075" s="42"/>
      <c r="V3075" s="42"/>
      <c r="W3075" s="42"/>
      <c r="X3075" s="42"/>
      <c r="Y3075" s="25"/>
    </row>
    <row r="3076" spans="5:25">
      <c r="F3076" s="4"/>
      <c r="H3076" s="25"/>
      <c r="I3076" s="25"/>
      <c r="M3076" s="42"/>
      <c r="N3076" s="9"/>
      <c r="O3076" s="9"/>
      <c r="P3076" s="9"/>
      <c r="Q3076" s="8"/>
      <c r="R3076" s="8"/>
      <c r="S3076" s="42"/>
      <c r="T3076" s="42"/>
      <c r="U3076" s="42"/>
      <c r="V3076" s="42"/>
      <c r="W3076" s="42"/>
      <c r="X3076" s="42"/>
      <c r="Y3076" s="25"/>
    </row>
    <row r="3077" spans="5:25">
      <c r="F3077" s="4"/>
      <c r="H3077" s="25"/>
      <c r="I3077" s="25"/>
      <c r="M3077" s="42"/>
      <c r="N3077" s="9"/>
      <c r="O3077" s="9"/>
      <c r="P3077" s="9"/>
      <c r="Q3077" s="8"/>
      <c r="R3077" s="8"/>
      <c r="S3077" s="42"/>
      <c r="T3077" s="42"/>
      <c r="U3077" s="42"/>
      <c r="V3077" s="42"/>
      <c r="W3077" s="42"/>
      <c r="X3077" s="42"/>
      <c r="Y3077" s="25"/>
    </row>
    <row r="3078" spans="5:25">
      <c r="F3078" s="4"/>
      <c r="H3078" s="25"/>
      <c r="I3078" s="25"/>
      <c r="M3078" s="42"/>
      <c r="N3078" s="9"/>
      <c r="O3078" s="9"/>
      <c r="P3078" s="9"/>
      <c r="Q3078" s="8"/>
      <c r="R3078" s="8"/>
      <c r="S3078" s="42"/>
      <c r="T3078" s="42"/>
      <c r="U3078" s="42"/>
      <c r="V3078" s="42"/>
      <c r="W3078" s="42"/>
      <c r="X3078" s="42"/>
      <c r="Y3078" s="25"/>
    </row>
    <row r="3079" spans="5:25">
      <c r="F3079" s="4"/>
      <c r="H3079" s="25"/>
      <c r="I3079" s="25"/>
      <c r="M3079" s="42"/>
      <c r="N3079" s="9"/>
      <c r="O3079" s="9"/>
      <c r="P3079" s="9"/>
      <c r="Q3079" s="8"/>
      <c r="R3079" s="8"/>
      <c r="S3079" s="42"/>
      <c r="T3079" s="42"/>
      <c r="U3079" s="42"/>
      <c r="V3079" s="42"/>
      <c r="W3079" s="42"/>
      <c r="X3079" s="42"/>
      <c r="Y3079" s="25"/>
    </row>
    <row r="3080" spans="5:25">
      <c r="E3080" s="38"/>
      <c r="F3080" s="4"/>
      <c r="H3080" s="25"/>
      <c r="I3080" s="25"/>
      <c r="M3080" s="42"/>
      <c r="N3080" s="9"/>
      <c r="O3080" s="9"/>
      <c r="P3080" s="9"/>
      <c r="Q3080" s="8"/>
      <c r="R3080" s="8"/>
      <c r="S3080" s="42"/>
      <c r="T3080" s="42"/>
      <c r="U3080" s="42"/>
      <c r="V3080" s="42"/>
      <c r="W3080" s="42"/>
      <c r="X3080" s="42"/>
      <c r="Y3080" s="25"/>
    </row>
    <row r="3081" spans="5:25">
      <c r="F3081" s="4"/>
      <c r="H3081" s="25"/>
      <c r="I3081" s="25"/>
      <c r="M3081" s="42"/>
      <c r="N3081" s="9"/>
      <c r="O3081" s="9"/>
      <c r="P3081" s="9"/>
      <c r="Q3081" s="8"/>
      <c r="R3081" s="8"/>
      <c r="S3081" s="42"/>
      <c r="T3081" s="42"/>
      <c r="U3081" s="42"/>
      <c r="V3081" s="42"/>
      <c r="W3081" s="42"/>
      <c r="X3081" s="42"/>
      <c r="Y3081" s="25"/>
    </row>
    <row r="3082" spans="5:25">
      <c r="F3082" s="4"/>
      <c r="H3082" s="25"/>
      <c r="I3082" s="25"/>
      <c r="M3082" s="42"/>
      <c r="N3082" s="9"/>
      <c r="O3082" s="9"/>
      <c r="P3082" s="9"/>
      <c r="Q3082" s="8"/>
      <c r="R3082" s="8"/>
      <c r="S3082" s="42"/>
      <c r="T3082" s="42"/>
      <c r="U3082" s="42"/>
      <c r="V3082" s="42"/>
      <c r="W3082" s="42"/>
      <c r="X3082" s="42"/>
      <c r="Y3082" s="25"/>
    </row>
    <row r="3083" spans="5:25">
      <c r="F3083" s="4"/>
      <c r="H3083" s="25"/>
      <c r="I3083" s="25"/>
      <c r="M3083" s="42"/>
      <c r="N3083" s="9"/>
      <c r="O3083" s="9"/>
      <c r="P3083" s="9"/>
      <c r="Q3083" s="8"/>
      <c r="R3083" s="8"/>
      <c r="S3083" s="42"/>
      <c r="T3083" s="42"/>
      <c r="U3083" s="42"/>
      <c r="V3083" s="42"/>
      <c r="W3083" s="42"/>
      <c r="X3083" s="42"/>
      <c r="Y3083" s="25"/>
    </row>
    <row r="3084" spans="5:25">
      <c r="F3084" s="4"/>
      <c r="H3084" s="25"/>
      <c r="I3084" s="25"/>
      <c r="M3084" s="42"/>
      <c r="N3084" s="9"/>
      <c r="O3084" s="9"/>
      <c r="P3084" s="9"/>
      <c r="Q3084" s="8"/>
      <c r="R3084" s="8"/>
      <c r="S3084" s="42"/>
      <c r="T3084" s="42"/>
      <c r="U3084" s="42"/>
      <c r="V3084" s="42"/>
      <c r="W3084" s="42"/>
      <c r="X3084" s="42"/>
      <c r="Y3084" s="25"/>
    </row>
    <row r="3085" spans="5:25">
      <c r="F3085" s="4"/>
      <c r="H3085" s="25"/>
      <c r="I3085" s="25"/>
      <c r="M3085" s="42"/>
      <c r="N3085" s="9"/>
      <c r="O3085" s="9"/>
      <c r="P3085" s="9"/>
      <c r="Q3085" s="8"/>
      <c r="R3085" s="8"/>
      <c r="S3085" s="42"/>
      <c r="T3085" s="42"/>
      <c r="U3085" s="42"/>
      <c r="V3085" s="42"/>
      <c r="W3085" s="42"/>
      <c r="X3085" s="42"/>
      <c r="Y3085" s="25"/>
    </row>
    <row r="3086" spans="5:25">
      <c r="F3086" s="4"/>
      <c r="H3086" s="25"/>
      <c r="I3086" s="25"/>
      <c r="M3086" s="42"/>
      <c r="N3086" s="9"/>
      <c r="O3086" s="9"/>
      <c r="P3086" s="9"/>
      <c r="Q3086" s="8"/>
      <c r="R3086" s="8"/>
      <c r="S3086" s="42"/>
      <c r="T3086" s="42"/>
      <c r="U3086" s="42"/>
      <c r="V3086" s="42"/>
      <c r="W3086" s="42"/>
      <c r="X3086" s="42"/>
      <c r="Y3086" s="25"/>
    </row>
    <row r="3087" spans="5:25">
      <c r="F3087" s="4"/>
      <c r="H3087" s="25"/>
      <c r="I3087" s="25"/>
      <c r="M3087" s="42"/>
      <c r="N3087" s="9"/>
      <c r="O3087" s="9"/>
      <c r="P3087" s="9"/>
      <c r="Q3087" s="8"/>
      <c r="R3087" s="8"/>
      <c r="S3087" s="42"/>
      <c r="T3087" s="42"/>
      <c r="U3087" s="42"/>
      <c r="V3087" s="42"/>
      <c r="W3087" s="42"/>
      <c r="X3087" s="42"/>
      <c r="Y3087" s="25"/>
    </row>
    <row r="3088" spans="5:25">
      <c r="F3088" s="4"/>
      <c r="H3088" s="25"/>
      <c r="I3088" s="25"/>
      <c r="M3088" s="42"/>
      <c r="N3088" s="9"/>
      <c r="O3088" s="9"/>
      <c r="P3088" s="9"/>
      <c r="Q3088" s="8"/>
      <c r="R3088" s="8"/>
      <c r="S3088" s="42"/>
      <c r="T3088" s="42"/>
      <c r="U3088" s="42"/>
      <c r="V3088" s="42"/>
      <c r="W3088" s="42"/>
      <c r="X3088" s="42"/>
      <c r="Y3088" s="25"/>
    </row>
    <row r="3089" spans="5:25">
      <c r="F3089" s="4"/>
      <c r="H3089" s="25"/>
      <c r="I3089" s="25"/>
      <c r="M3089" s="42"/>
      <c r="N3089" s="9"/>
      <c r="O3089" s="9"/>
      <c r="P3089" s="9"/>
      <c r="Q3089" s="8"/>
      <c r="R3089" s="8"/>
      <c r="S3089" s="42"/>
      <c r="T3089" s="42"/>
      <c r="U3089" s="42"/>
      <c r="V3089" s="42"/>
      <c r="W3089" s="42"/>
      <c r="X3089" s="42"/>
      <c r="Y3089" s="25"/>
    </row>
    <row r="3090" spans="5:25">
      <c r="F3090" s="4"/>
      <c r="H3090" s="25"/>
      <c r="I3090" s="25"/>
      <c r="M3090" s="42"/>
      <c r="N3090" s="9"/>
      <c r="O3090" s="9"/>
      <c r="P3090" s="9"/>
      <c r="Q3090" s="8"/>
      <c r="R3090" s="8"/>
      <c r="S3090" s="42"/>
      <c r="T3090" s="42"/>
      <c r="U3090" s="42"/>
      <c r="V3090" s="42"/>
      <c r="W3090" s="42"/>
      <c r="X3090" s="42"/>
      <c r="Y3090" s="25"/>
    </row>
    <row r="3091" spans="5:25">
      <c r="F3091" s="4"/>
      <c r="H3091" s="25"/>
      <c r="I3091" s="25"/>
      <c r="M3091" s="42"/>
      <c r="N3091" s="9"/>
      <c r="O3091" s="9"/>
      <c r="P3091" s="9"/>
      <c r="Q3091" s="8"/>
      <c r="R3091" s="8"/>
      <c r="S3091" s="42"/>
      <c r="T3091" s="42"/>
      <c r="U3091" s="42"/>
      <c r="V3091" s="42"/>
      <c r="W3091" s="42"/>
      <c r="X3091" s="42"/>
      <c r="Y3091" s="25"/>
    </row>
    <row r="3092" spans="5:25">
      <c r="F3092" s="4"/>
      <c r="H3092" s="25"/>
      <c r="I3092" s="25"/>
      <c r="M3092" s="42"/>
      <c r="N3092" s="9"/>
      <c r="O3092" s="9"/>
      <c r="P3092" s="9"/>
      <c r="Q3092" s="8"/>
      <c r="R3092" s="8"/>
      <c r="S3092" s="42"/>
      <c r="T3092" s="42"/>
      <c r="U3092" s="42"/>
      <c r="V3092" s="42"/>
      <c r="W3092" s="42"/>
      <c r="X3092" s="42"/>
      <c r="Y3092" s="25"/>
    </row>
    <row r="3093" spans="5:25">
      <c r="F3093" s="4"/>
      <c r="H3093" s="25"/>
      <c r="I3093" s="25"/>
      <c r="M3093" s="42"/>
      <c r="N3093" s="9"/>
      <c r="O3093" s="9"/>
      <c r="P3093" s="9"/>
      <c r="Q3093" s="8"/>
      <c r="R3093" s="8"/>
      <c r="S3093" s="42"/>
      <c r="T3093" s="42"/>
      <c r="U3093" s="42"/>
      <c r="V3093" s="42"/>
      <c r="W3093" s="42"/>
      <c r="X3093" s="42"/>
      <c r="Y3093" s="25"/>
    </row>
    <row r="3094" spans="5:25">
      <c r="F3094" s="4"/>
      <c r="H3094" s="25"/>
      <c r="I3094" s="25"/>
      <c r="M3094" s="42"/>
      <c r="N3094" s="9"/>
      <c r="O3094" s="9"/>
      <c r="P3094" s="9"/>
      <c r="Q3094" s="8"/>
      <c r="R3094" s="8"/>
      <c r="S3094" s="42"/>
      <c r="T3094" s="42"/>
      <c r="U3094" s="42"/>
      <c r="V3094" s="42"/>
      <c r="W3094" s="42"/>
      <c r="X3094" s="42"/>
      <c r="Y3094" s="25"/>
    </row>
    <row r="3095" spans="5:25">
      <c r="F3095" s="4"/>
      <c r="H3095" s="25"/>
      <c r="I3095" s="25"/>
      <c r="M3095" s="42"/>
      <c r="N3095" s="9"/>
      <c r="O3095" s="9"/>
      <c r="P3095" s="9"/>
      <c r="Q3095" s="8"/>
      <c r="R3095" s="8"/>
      <c r="S3095" s="42"/>
      <c r="T3095" s="42"/>
      <c r="U3095" s="42"/>
      <c r="V3095" s="42"/>
      <c r="W3095" s="42"/>
      <c r="X3095" s="42"/>
      <c r="Y3095" s="25"/>
    </row>
    <row r="3096" spans="5:25">
      <c r="F3096" s="4"/>
      <c r="H3096" s="25"/>
      <c r="I3096" s="25"/>
      <c r="M3096" s="42"/>
      <c r="N3096" s="9"/>
      <c r="O3096" s="9"/>
      <c r="P3096" s="9"/>
      <c r="Q3096" s="8"/>
      <c r="R3096" s="8"/>
      <c r="S3096" s="42"/>
      <c r="T3096" s="42"/>
      <c r="U3096" s="42"/>
      <c r="V3096" s="42"/>
      <c r="W3096" s="42"/>
      <c r="X3096" s="42"/>
      <c r="Y3096" s="25"/>
    </row>
    <row r="3097" spans="5:25">
      <c r="E3097" s="38"/>
      <c r="F3097" s="4"/>
      <c r="H3097" s="25"/>
      <c r="I3097" s="25"/>
      <c r="M3097" s="42"/>
      <c r="N3097" s="9"/>
      <c r="O3097" s="9"/>
      <c r="P3097" s="9"/>
      <c r="Q3097" s="8"/>
      <c r="R3097" s="8"/>
      <c r="S3097" s="42"/>
      <c r="T3097" s="42"/>
      <c r="U3097" s="42"/>
      <c r="V3097" s="42"/>
      <c r="W3097" s="42"/>
      <c r="X3097" s="42"/>
      <c r="Y3097" s="25"/>
    </row>
    <row r="3098" spans="5:25">
      <c r="F3098" s="4"/>
      <c r="H3098" s="25"/>
      <c r="I3098" s="25"/>
      <c r="M3098" s="42"/>
      <c r="N3098" s="9"/>
      <c r="O3098" s="9"/>
      <c r="P3098" s="9"/>
      <c r="Q3098" s="8"/>
      <c r="R3098" s="8"/>
      <c r="S3098" s="42"/>
      <c r="T3098" s="42"/>
      <c r="U3098" s="42"/>
      <c r="V3098" s="42"/>
      <c r="W3098" s="42"/>
      <c r="X3098" s="42"/>
      <c r="Y3098" s="25"/>
    </row>
    <row r="3099" spans="5:25">
      <c r="F3099" s="4"/>
      <c r="H3099" s="25"/>
      <c r="I3099" s="25"/>
      <c r="M3099" s="42"/>
      <c r="N3099" s="9"/>
      <c r="O3099" s="9"/>
      <c r="P3099" s="9"/>
      <c r="Q3099" s="8"/>
      <c r="R3099" s="8"/>
      <c r="S3099" s="42"/>
      <c r="T3099" s="42"/>
      <c r="U3099" s="42"/>
      <c r="V3099" s="42"/>
      <c r="W3099" s="42"/>
      <c r="X3099" s="42"/>
      <c r="Y3099" s="25"/>
    </row>
    <row r="3100" spans="5:25">
      <c r="F3100" s="4"/>
      <c r="H3100" s="25"/>
      <c r="I3100" s="25"/>
      <c r="M3100" s="42"/>
      <c r="N3100" s="9"/>
      <c r="O3100" s="9"/>
      <c r="P3100" s="9"/>
      <c r="Q3100" s="8"/>
      <c r="R3100" s="8"/>
      <c r="S3100" s="42"/>
      <c r="T3100" s="42"/>
      <c r="U3100" s="42"/>
      <c r="V3100" s="42"/>
      <c r="W3100" s="42"/>
      <c r="X3100" s="42"/>
      <c r="Y3100" s="25"/>
    </row>
    <row r="3101" spans="5:25">
      <c r="F3101" s="4"/>
      <c r="H3101" s="25"/>
      <c r="I3101" s="25"/>
      <c r="M3101" s="42"/>
      <c r="N3101" s="9"/>
      <c r="O3101" s="9"/>
      <c r="P3101" s="9"/>
      <c r="Q3101" s="8"/>
      <c r="R3101" s="8"/>
      <c r="S3101" s="42"/>
      <c r="T3101" s="42"/>
      <c r="U3101" s="42"/>
      <c r="V3101" s="42"/>
      <c r="W3101" s="42"/>
      <c r="X3101" s="42"/>
      <c r="Y3101" s="25"/>
    </row>
    <row r="3102" spans="5:25">
      <c r="F3102" s="4"/>
      <c r="H3102" s="25"/>
      <c r="I3102" s="25"/>
      <c r="M3102" s="42"/>
      <c r="N3102" s="9"/>
      <c r="O3102" s="9"/>
      <c r="P3102" s="9"/>
      <c r="Q3102" s="8"/>
      <c r="R3102" s="8"/>
      <c r="S3102" s="42"/>
      <c r="T3102" s="42"/>
      <c r="U3102" s="42"/>
      <c r="V3102" s="42"/>
      <c r="W3102" s="42"/>
      <c r="X3102" s="42"/>
      <c r="Y3102" s="25"/>
    </row>
    <row r="3103" spans="5:25">
      <c r="F3103" s="4"/>
      <c r="H3103" s="25"/>
      <c r="I3103" s="25"/>
      <c r="M3103" s="42"/>
      <c r="N3103" s="9"/>
      <c r="O3103" s="9"/>
      <c r="P3103" s="9"/>
      <c r="Q3103" s="8"/>
      <c r="R3103" s="8"/>
      <c r="S3103" s="42"/>
      <c r="T3103" s="42"/>
      <c r="U3103" s="42"/>
      <c r="V3103" s="42"/>
      <c r="W3103" s="42"/>
      <c r="X3103" s="42"/>
      <c r="Y3103" s="25"/>
    </row>
    <row r="3104" spans="5:25">
      <c r="F3104" s="4"/>
      <c r="H3104" s="25"/>
      <c r="I3104" s="25"/>
      <c r="M3104" s="42"/>
      <c r="N3104" s="9"/>
      <c r="O3104" s="9"/>
      <c r="P3104" s="9"/>
      <c r="Q3104" s="8"/>
      <c r="R3104" s="8"/>
      <c r="S3104" s="42"/>
      <c r="T3104" s="42"/>
      <c r="U3104" s="42"/>
      <c r="V3104" s="42"/>
      <c r="W3104" s="42"/>
      <c r="X3104" s="42"/>
      <c r="Y3104" s="25"/>
    </row>
    <row r="3105" spans="5:25">
      <c r="F3105" s="4"/>
      <c r="H3105" s="25"/>
      <c r="I3105" s="25"/>
      <c r="M3105" s="42"/>
      <c r="N3105" s="9"/>
      <c r="O3105" s="9"/>
      <c r="P3105" s="9"/>
      <c r="Q3105" s="8"/>
      <c r="R3105" s="8"/>
      <c r="S3105" s="42"/>
      <c r="T3105" s="42"/>
      <c r="U3105" s="42"/>
      <c r="V3105" s="42"/>
      <c r="W3105" s="42"/>
      <c r="X3105" s="42"/>
      <c r="Y3105" s="25"/>
    </row>
    <row r="3106" spans="5:25">
      <c r="F3106" s="4"/>
      <c r="H3106" s="25"/>
      <c r="I3106" s="25"/>
      <c r="M3106" s="42"/>
      <c r="N3106" s="9"/>
      <c r="O3106" s="9"/>
      <c r="P3106" s="9"/>
      <c r="Q3106" s="8"/>
      <c r="R3106" s="8"/>
      <c r="S3106" s="42"/>
      <c r="T3106" s="42"/>
      <c r="U3106" s="42"/>
      <c r="V3106" s="42"/>
      <c r="W3106" s="42"/>
      <c r="X3106" s="42"/>
      <c r="Y3106" s="25"/>
    </row>
    <row r="3107" spans="5:25">
      <c r="F3107" s="4"/>
      <c r="H3107" s="25"/>
      <c r="I3107" s="25"/>
      <c r="M3107" s="42"/>
      <c r="N3107" s="9"/>
      <c r="O3107" s="9"/>
      <c r="P3107" s="9"/>
      <c r="Q3107" s="8"/>
      <c r="R3107" s="8"/>
      <c r="S3107" s="42"/>
      <c r="T3107" s="42"/>
      <c r="U3107" s="42"/>
      <c r="V3107" s="42"/>
      <c r="W3107" s="42"/>
      <c r="X3107" s="42"/>
      <c r="Y3107" s="25"/>
    </row>
    <row r="3108" spans="5:25">
      <c r="F3108" s="4"/>
      <c r="H3108" s="25"/>
      <c r="I3108" s="25"/>
      <c r="M3108" s="42"/>
      <c r="N3108" s="9"/>
      <c r="O3108" s="9"/>
      <c r="P3108" s="9"/>
      <c r="Q3108" s="8"/>
      <c r="R3108" s="8"/>
      <c r="S3108" s="42"/>
      <c r="T3108" s="42"/>
      <c r="U3108" s="42"/>
      <c r="V3108" s="42"/>
      <c r="W3108" s="42"/>
      <c r="X3108" s="42"/>
      <c r="Y3108" s="25"/>
    </row>
    <row r="3109" spans="5:25">
      <c r="F3109" s="4"/>
      <c r="H3109" s="25"/>
      <c r="I3109" s="25"/>
      <c r="M3109" s="42"/>
      <c r="N3109" s="9"/>
      <c r="O3109" s="9"/>
      <c r="P3109" s="9"/>
      <c r="Q3109" s="8"/>
      <c r="R3109" s="8"/>
      <c r="S3109" s="42"/>
      <c r="T3109" s="42"/>
      <c r="U3109" s="42"/>
      <c r="V3109" s="42"/>
      <c r="W3109" s="42"/>
      <c r="X3109" s="42"/>
      <c r="Y3109" s="25"/>
    </row>
    <row r="3110" spans="5:25">
      <c r="F3110" s="4"/>
      <c r="H3110" s="25"/>
      <c r="I3110" s="25"/>
      <c r="M3110" s="42"/>
      <c r="N3110" s="9"/>
      <c r="O3110" s="9"/>
      <c r="P3110" s="9"/>
      <c r="Q3110" s="8"/>
      <c r="R3110" s="8"/>
      <c r="S3110" s="42"/>
      <c r="T3110" s="42"/>
      <c r="U3110" s="42"/>
      <c r="V3110" s="42"/>
      <c r="W3110" s="42"/>
      <c r="X3110" s="42"/>
      <c r="Y3110" s="25"/>
    </row>
    <row r="3111" spans="5:25">
      <c r="F3111" s="4"/>
      <c r="H3111" s="25"/>
      <c r="I3111" s="25"/>
      <c r="M3111" s="42"/>
      <c r="N3111" s="9"/>
      <c r="O3111" s="9"/>
      <c r="P3111" s="9"/>
      <c r="Q3111" s="8"/>
      <c r="R3111" s="8"/>
      <c r="S3111" s="42"/>
      <c r="T3111" s="42"/>
      <c r="U3111" s="42"/>
      <c r="V3111" s="42"/>
      <c r="W3111" s="42"/>
      <c r="X3111" s="42"/>
      <c r="Y3111" s="25"/>
    </row>
    <row r="3112" spans="5:25">
      <c r="F3112" s="4"/>
      <c r="H3112" s="25"/>
      <c r="I3112" s="25"/>
      <c r="M3112" s="42"/>
      <c r="N3112" s="9"/>
      <c r="O3112" s="9"/>
      <c r="P3112" s="9"/>
      <c r="Q3112" s="8"/>
      <c r="R3112" s="8"/>
      <c r="S3112" s="42"/>
      <c r="T3112" s="42"/>
      <c r="U3112" s="42"/>
      <c r="V3112" s="42"/>
      <c r="W3112" s="42"/>
      <c r="X3112" s="42"/>
      <c r="Y3112" s="25"/>
    </row>
    <row r="3113" spans="5:25">
      <c r="F3113" s="4"/>
      <c r="H3113" s="25"/>
      <c r="I3113" s="25"/>
      <c r="M3113" s="42"/>
      <c r="N3113" s="9"/>
      <c r="O3113" s="9"/>
      <c r="P3113" s="9"/>
      <c r="Q3113" s="8"/>
      <c r="R3113" s="8"/>
      <c r="S3113" s="42"/>
      <c r="T3113" s="42"/>
      <c r="U3113" s="42"/>
      <c r="V3113" s="42"/>
      <c r="W3113" s="42"/>
      <c r="X3113" s="42"/>
      <c r="Y3113" s="25"/>
    </row>
    <row r="3114" spans="5:25">
      <c r="F3114" s="4"/>
      <c r="H3114" s="25"/>
      <c r="I3114" s="25"/>
      <c r="M3114" s="42"/>
      <c r="N3114" s="9"/>
      <c r="O3114" s="9"/>
      <c r="P3114" s="9"/>
      <c r="Q3114" s="8"/>
      <c r="R3114" s="8"/>
      <c r="S3114" s="42"/>
      <c r="T3114" s="42"/>
      <c r="U3114" s="42"/>
      <c r="V3114" s="42"/>
      <c r="W3114" s="42"/>
      <c r="X3114" s="42"/>
      <c r="Y3114" s="25"/>
    </row>
    <row r="3115" spans="5:25">
      <c r="F3115" s="4"/>
      <c r="H3115" s="25"/>
      <c r="I3115" s="25"/>
      <c r="M3115" s="42"/>
      <c r="N3115" s="9"/>
      <c r="O3115" s="9"/>
      <c r="P3115" s="9"/>
      <c r="Q3115" s="8"/>
      <c r="R3115" s="8"/>
      <c r="S3115" s="42"/>
      <c r="T3115" s="42"/>
      <c r="U3115" s="42"/>
      <c r="V3115" s="42"/>
      <c r="W3115" s="42"/>
      <c r="X3115" s="42"/>
      <c r="Y3115" s="25"/>
    </row>
    <row r="3116" spans="5:25">
      <c r="F3116" s="4"/>
      <c r="H3116" s="25"/>
      <c r="I3116" s="25"/>
      <c r="M3116" s="42"/>
      <c r="N3116" s="9"/>
      <c r="O3116" s="9"/>
      <c r="P3116" s="9"/>
      <c r="Q3116" s="8"/>
      <c r="R3116" s="8"/>
      <c r="S3116" s="42"/>
      <c r="T3116" s="42"/>
      <c r="U3116" s="42"/>
      <c r="V3116" s="42"/>
      <c r="W3116" s="42"/>
      <c r="X3116" s="42"/>
      <c r="Y3116" s="25"/>
    </row>
    <row r="3117" spans="5:25">
      <c r="F3117" s="4"/>
      <c r="H3117" s="25"/>
      <c r="I3117" s="25"/>
      <c r="M3117" s="42"/>
      <c r="N3117" s="9"/>
      <c r="O3117" s="9"/>
      <c r="P3117" s="9"/>
      <c r="Q3117" s="8"/>
      <c r="R3117" s="8"/>
      <c r="S3117" s="42"/>
      <c r="T3117" s="42"/>
      <c r="U3117" s="42"/>
      <c r="V3117" s="42"/>
      <c r="W3117" s="42"/>
      <c r="X3117" s="42"/>
      <c r="Y3117" s="25"/>
    </row>
    <row r="3118" spans="5:25">
      <c r="F3118" s="4"/>
      <c r="H3118" s="25"/>
      <c r="I3118" s="25"/>
      <c r="M3118" s="42"/>
      <c r="N3118" s="9"/>
      <c r="O3118" s="9"/>
      <c r="P3118" s="9"/>
      <c r="Q3118" s="8"/>
      <c r="R3118" s="8"/>
      <c r="S3118" s="42"/>
      <c r="T3118" s="42"/>
      <c r="U3118" s="42"/>
      <c r="V3118" s="42"/>
      <c r="W3118" s="42"/>
      <c r="X3118" s="42"/>
      <c r="Y3118" s="25"/>
    </row>
    <row r="3119" spans="5:25">
      <c r="E3119" s="38"/>
      <c r="F3119" s="4"/>
      <c r="H3119" s="25"/>
      <c r="I3119" s="25"/>
      <c r="M3119" s="42"/>
      <c r="N3119" s="9"/>
      <c r="O3119" s="9"/>
      <c r="P3119" s="9"/>
      <c r="Q3119" s="8"/>
      <c r="R3119" s="8"/>
      <c r="S3119" s="42"/>
      <c r="T3119" s="42"/>
      <c r="U3119" s="42"/>
      <c r="V3119" s="42"/>
      <c r="W3119" s="42"/>
      <c r="X3119" s="42"/>
      <c r="Y3119" s="25"/>
    </row>
    <row r="3120" spans="5:25">
      <c r="F3120" s="4"/>
      <c r="H3120" s="25"/>
      <c r="I3120" s="25"/>
      <c r="M3120" s="42"/>
      <c r="N3120" s="9"/>
      <c r="O3120" s="9"/>
      <c r="P3120" s="9"/>
      <c r="Q3120" s="8"/>
      <c r="R3120" s="8"/>
      <c r="S3120" s="42"/>
      <c r="T3120" s="42"/>
      <c r="U3120" s="42"/>
      <c r="V3120" s="42"/>
      <c r="W3120" s="42"/>
      <c r="X3120" s="42"/>
      <c r="Y3120" s="25"/>
    </row>
    <row r="3121" spans="5:25">
      <c r="F3121" s="4"/>
      <c r="H3121" s="25"/>
      <c r="I3121" s="25"/>
      <c r="M3121" s="42"/>
      <c r="N3121" s="9"/>
      <c r="O3121" s="9"/>
      <c r="P3121" s="9"/>
      <c r="Q3121" s="8"/>
      <c r="R3121" s="8"/>
      <c r="S3121" s="42"/>
      <c r="T3121" s="42"/>
      <c r="U3121" s="42"/>
      <c r="V3121" s="42"/>
      <c r="W3121" s="42"/>
      <c r="X3121" s="42"/>
      <c r="Y3121" s="25"/>
    </row>
    <row r="3122" spans="5:25">
      <c r="F3122" s="4"/>
      <c r="H3122" s="25"/>
      <c r="I3122" s="25"/>
      <c r="M3122" s="42"/>
      <c r="N3122" s="9"/>
      <c r="O3122" s="9"/>
      <c r="P3122" s="9"/>
      <c r="Q3122" s="8"/>
      <c r="R3122" s="8"/>
      <c r="S3122" s="42"/>
      <c r="T3122" s="42"/>
      <c r="U3122" s="42"/>
      <c r="V3122" s="42"/>
      <c r="W3122" s="42"/>
      <c r="X3122" s="42"/>
      <c r="Y3122" s="25"/>
    </row>
    <row r="3123" spans="5:25">
      <c r="F3123" s="4"/>
      <c r="H3123" s="25"/>
      <c r="I3123" s="25"/>
      <c r="M3123" s="42"/>
      <c r="N3123" s="9"/>
      <c r="O3123" s="9"/>
      <c r="P3123" s="9"/>
      <c r="Q3123" s="8"/>
      <c r="R3123" s="8"/>
      <c r="S3123" s="42"/>
      <c r="T3123" s="42"/>
      <c r="U3123" s="42"/>
      <c r="V3123" s="42"/>
      <c r="W3123" s="42"/>
      <c r="X3123" s="42"/>
      <c r="Y3123" s="25"/>
    </row>
    <row r="3124" spans="5:25">
      <c r="F3124" s="4"/>
      <c r="H3124" s="25"/>
      <c r="I3124" s="25"/>
      <c r="M3124" s="42"/>
      <c r="N3124" s="9"/>
      <c r="O3124" s="9"/>
      <c r="P3124" s="9"/>
      <c r="Q3124" s="8"/>
      <c r="R3124" s="8"/>
      <c r="S3124" s="42"/>
      <c r="T3124" s="42"/>
      <c r="U3124" s="42"/>
      <c r="V3124" s="42"/>
      <c r="W3124" s="42"/>
      <c r="X3124" s="42"/>
      <c r="Y3124" s="25"/>
    </row>
    <row r="3125" spans="5:25">
      <c r="E3125" s="38"/>
      <c r="F3125" s="4"/>
      <c r="H3125" s="25"/>
      <c r="I3125" s="25"/>
      <c r="M3125" s="42"/>
      <c r="N3125" s="9"/>
      <c r="O3125" s="9"/>
      <c r="P3125" s="9"/>
      <c r="Q3125" s="8"/>
      <c r="R3125" s="8"/>
      <c r="S3125" s="42"/>
      <c r="T3125" s="42"/>
      <c r="U3125" s="42"/>
      <c r="V3125" s="42"/>
      <c r="W3125" s="42"/>
      <c r="X3125" s="42"/>
      <c r="Y3125" s="25"/>
    </row>
    <row r="3126" spans="5:25">
      <c r="F3126" s="4"/>
      <c r="H3126" s="25"/>
      <c r="I3126" s="25"/>
      <c r="M3126" s="42"/>
      <c r="N3126" s="9"/>
      <c r="O3126" s="9"/>
      <c r="P3126" s="9"/>
      <c r="Q3126" s="8"/>
      <c r="R3126" s="8"/>
      <c r="S3126" s="42"/>
      <c r="T3126" s="42"/>
      <c r="U3126" s="42"/>
      <c r="V3126" s="42"/>
      <c r="W3126" s="42"/>
      <c r="X3126" s="42"/>
      <c r="Y3126" s="25"/>
    </row>
    <row r="3127" spans="5:25">
      <c r="F3127" s="4"/>
      <c r="H3127" s="25"/>
      <c r="I3127" s="25"/>
      <c r="M3127" s="42"/>
      <c r="N3127" s="9"/>
      <c r="O3127" s="9"/>
      <c r="P3127" s="9"/>
      <c r="Q3127" s="8"/>
      <c r="R3127" s="8"/>
      <c r="S3127" s="42"/>
      <c r="T3127" s="42"/>
      <c r="U3127" s="42"/>
      <c r="V3127" s="42"/>
      <c r="W3127" s="42"/>
      <c r="X3127" s="42"/>
      <c r="Y3127" s="25"/>
    </row>
    <row r="3128" spans="5:25">
      <c r="F3128" s="4"/>
      <c r="H3128" s="25"/>
      <c r="I3128" s="25"/>
      <c r="M3128" s="42"/>
      <c r="N3128" s="9"/>
      <c r="O3128" s="9"/>
      <c r="P3128" s="9"/>
      <c r="Q3128" s="8"/>
      <c r="R3128" s="8"/>
      <c r="S3128" s="42"/>
      <c r="T3128" s="42"/>
      <c r="U3128" s="42"/>
      <c r="V3128" s="42"/>
      <c r="W3128" s="42"/>
      <c r="X3128" s="42"/>
      <c r="Y3128" s="25"/>
    </row>
    <row r="3129" spans="5:25">
      <c r="F3129" s="4"/>
      <c r="H3129" s="25"/>
      <c r="I3129" s="25"/>
      <c r="M3129" s="42"/>
      <c r="N3129" s="9"/>
      <c r="O3129" s="9"/>
      <c r="P3129" s="9"/>
      <c r="Q3129" s="8"/>
      <c r="R3129" s="8"/>
      <c r="S3129" s="42"/>
      <c r="T3129" s="42"/>
      <c r="U3129" s="42"/>
      <c r="V3129" s="42"/>
      <c r="W3129" s="42"/>
      <c r="X3129" s="42"/>
      <c r="Y3129" s="25"/>
    </row>
    <row r="3130" spans="5:25">
      <c r="F3130" s="4"/>
      <c r="H3130" s="25"/>
      <c r="I3130" s="25"/>
      <c r="M3130" s="42"/>
      <c r="N3130" s="9"/>
      <c r="O3130" s="9"/>
      <c r="P3130" s="9"/>
      <c r="Q3130" s="8"/>
      <c r="R3130" s="8"/>
      <c r="S3130" s="42"/>
      <c r="T3130" s="42"/>
      <c r="U3130" s="42"/>
      <c r="V3130" s="42"/>
      <c r="W3130" s="42"/>
      <c r="X3130" s="42"/>
      <c r="Y3130" s="25"/>
    </row>
    <row r="3131" spans="5:25">
      <c r="F3131" s="4"/>
      <c r="H3131" s="25"/>
      <c r="I3131" s="25"/>
      <c r="M3131" s="42"/>
      <c r="N3131" s="9"/>
      <c r="O3131" s="9"/>
      <c r="P3131" s="9"/>
      <c r="Q3131" s="8"/>
      <c r="R3131" s="8"/>
      <c r="S3131" s="42"/>
      <c r="T3131" s="42"/>
      <c r="U3131" s="42"/>
      <c r="V3131" s="42"/>
      <c r="W3131" s="42"/>
      <c r="X3131" s="42"/>
      <c r="Y3131" s="25"/>
    </row>
    <row r="3132" spans="5:25">
      <c r="F3132" s="4"/>
      <c r="H3132" s="25"/>
      <c r="I3132" s="25"/>
      <c r="M3132" s="42"/>
      <c r="N3132" s="9"/>
      <c r="O3132" s="9"/>
      <c r="P3132" s="9"/>
      <c r="Q3132" s="8"/>
      <c r="R3132" s="8"/>
      <c r="S3132" s="42"/>
      <c r="T3132" s="42"/>
      <c r="U3132" s="42"/>
      <c r="V3132" s="42"/>
      <c r="W3132" s="42"/>
      <c r="X3132" s="42"/>
      <c r="Y3132" s="25"/>
    </row>
    <row r="3133" spans="5:25">
      <c r="F3133" s="4"/>
      <c r="H3133" s="25"/>
      <c r="I3133" s="25"/>
      <c r="M3133" s="42"/>
      <c r="N3133" s="9"/>
      <c r="O3133" s="9"/>
      <c r="P3133" s="9"/>
      <c r="Q3133" s="8"/>
      <c r="R3133" s="8"/>
      <c r="S3133" s="42"/>
      <c r="T3133" s="42"/>
      <c r="U3133" s="42"/>
      <c r="V3133" s="42"/>
      <c r="W3133" s="42"/>
      <c r="X3133" s="42"/>
      <c r="Y3133" s="25"/>
    </row>
    <row r="3134" spans="5:25">
      <c r="F3134" s="4"/>
      <c r="H3134" s="25"/>
      <c r="I3134" s="25"/>
      <c r="M3134" s="42"/>
      <c r="N3134" s="9"/>
      <c r="O3134" s="9"/>
      <c r="P3134" s="9"/>
      <c r="Q3134" s="8"/>
      <c r="R3134" s="8"/>
      <c r="S3134" s="42"/>
      <c r="T3134" s="42"/>
      <c r="U3134" s="42"/>
      <c r="V3134" s="42"/>
      <c r="W3134" s="42"/>
      <c r="X3134" s="42"/>
      <c r="Y3134" s="25"/>
    </row>
    <row r="3135" spans="5:25">
      <c r="F3135" s="4"/>
      <c r="H3135" s="25"/>
      <c r="I3135" s="25"/>
      <c r="M3135" s="42"/>
      <c r="N3135" s="9"/>
      <c r="O3135" s="9"/>
      <c r="P3135" s="9"/>
      <c r="Q3135" s="8"/>
      <c r="R3135" s="8"/>
      <c r="S3135" s="42"/>
      <c r="T3135" s="42"/>
      <c r="U3135" s="42"/>
      <c r="V3135" s="42"/>
      <c r="W3135" s="42"/>
      <c r="X3135" s="42"/>
      <c r="Y3135" s="25"/>
    </row>
    <row r="3136" spans="5:25">
      <c r="F3136" s="4"/>
      <c r="H3136" s="25"/>
      <c r="I3136" s="25"/>
      <c r="M3136" s="42"/>
      <c r="N3136" s="9"/>
      <c r="O3136" s="9"/>
      <c r="P3136" s="9"/>
      <c r="Q3136" s="8"/>
      <c r="R3136" s="8"/>
      <c r="S3136" s="42"/>
      <c r="T3136" s="42"/>
      <c r="U3136" s="42"/>
      <c r="V3136" s="42"/>
      <c r="W3136" s="42"/>
      <c r="X3136" s="42"/>
      <c r="Y3136" s="25"/>
    </row>
    <row r="3137" spans="5:25">
      <c r="F3137" s="4"/>
      <c r="H3137" s="25"/>
      <c r="I3137" s="25"/>
      <c r="M3137" s="42"/>
      <c r="N3137" s="9"/>
      <c r="O3137" s="9"/>
      <c r="P3137" s="9"/>
      <c r="Q3137" s="8"/>
      <c r="R3137" s="8"/>
      <c r="S3137" s="42"/>
      <c r="T3137" s="42"/>
      <c r="U3137" s="42"/>
      <c r="V3137" s="42"/>
      <c r="W3137" s="42"/>
      <c r="X3137" s="42"/>
      <c r="Y3137" s="25"/>
    </row>
    <row r="3138" spans="5:25">
      <c r="E3138" s="38"/>
      <c r="F3138" s="4"/>
      <c r="H3138" s="25"/>
      <c r="I3138" s="25"/>
      <c r="M3138" s="42"/>
      <c r="N3138" s="9"/>
      <c r="O3138" s="9"/>
      <c r="P3138" s="9"/>
      <c r="Q3138" s="8"/>
      <c r="R3138" s="8"/>
      <c r="S3138" s="42"/>
      <c r="T3138" s="42"/>
      <c r="U3138" s="42"/>
      <c r="V3138" s="42"/>
      <c r="W3138" s="42"/>
      <c r="X3138" s="42"/>
      <c r="Y3138" s="25"/>
    </row>
    <row r="3139" spans="5:25">
      <c r="F3139" s="4"/>
      <c r="H3139" s="25"/>
      <c r="I3139" s="25"/>
      <c r="M3139" s="42"/>
      <c r="N3139" s="9"/>
      <c r="O3139" s="9"/>
      <c r="P3139" s="9"/>
      <c r="Q3139" s="8"/>
      <c r="R3139" s="8"/>
      <c r="S3139" s="42"/>
      <c r="T3139" s="42"/>
      <c r="U3139" s="42"/>
      <c r="V3139" s="42"/>
      <c r="W3139" s="42"/>
      <c r="X3139" s="42"/>
      <c r="Y3139" s="25"/>
    </row>
    <row r="3140" spans="5:25">
      <c r="F3140" s="4"/>
      <c r="H3140" s="25"/>
      <c r="I3140" s="25"/>
      <c r="M3140" s="42"/>
      <c r="N3140" s="9"/>
      <c r="O3140" s="9"/>
      <c r="P3140" s="9"/>
      <c r="Q3140" s="8"/>
      <c r="R3140" s="8"/>
      <c r="S3140" s="42"/>
      <c r="T3140" s="42"/>
      <c r="U3140" s="42"/>
      <c r="V3140" s="42"/>
      <c r="W3140" s="42"/>
      <c r="X3140" s="42"/>
      <c r="Y3140" s="25"/>
    </row>
    <row r="3141" spans="5:25">
      <c r="F3141" s="4"/>
      <c r="H3141" s="25"/>
      <c r="I3141" s="25"/>
      <c r="M3141" s="42"/>
      <c r="N3141" s="9"/>
      <c r="O3141" s="9"/>
      <c r="P3141" s="9"/>
      <c r="Q3141" s="8"/>
      <c r="R3141" s="8"/>
      <c r="S3141" s="42"/>
      <c r="T3141" s="42"/>
      <c r="U3141" s="42"/>
      <c r="V3141" s="42"/>
      <c r="W3141" s="42"/>
      <c r="X3141" s="42"/>
      <c r="Y3141" s="25"/>
    </row>
    <row r="3142" spans="5:25">
      <c r="F3142" s="4"/>
      <c r="H3142" s="25"/>
      <c r="I3142" s="25"/>
      <c r="M3142" s="42"/>
      <c r="N3142" s="9"/>
      <c r="O3142" s="9"/>
      <c r="P3142" s="9"/>
      <c r="Q3142" s="8"/>
      <c r="R3142" s="8"/>
      <c r="S3142" s="42"/>
      <c r="T3142" s="42"/>
      <c r="U3142" s="42"/>
      <c r="V3142" s="42"/>
      <c r="W3142" s="42"/>
      <c r="X3142" s="42"/>
      <c r="Y3142" s="25"/>
    </row>
    <row r="3143" spans="5:25">
      <c r="F3143" s="4"/>
      <c r="H3143" s="25"/>
      <c r="I3143" s="25"/>
      <c r="M3143" s="42"/>
      <c r="N3143" s="9"/>
      <c r="O3143" s="9"/>
      <c r="P3143" s="9"/>
      <c r="Q3143" s="8"/>
      <c r="R3143" s="8"/>
      <c r="S3143" s="42"/>
      <c r="T3143" s="42"/>
      <c r="U3143" s="42"/>
      <c r="V3143" s="42"/>
      <c r="W3143" s="42"/>
      <c r="X3143" s="42"/>
      <c r="Y3143" s="25"/>
    </row>
    <row r="3144" spans="5:25">
      <c r="F3144" s="4"/>
      <c r="H3144" s="25"/>
      <c r="I3144" s="25"/>
      <c r="M3144" s="42"/>
      <c r="N3144" s="9"/>
      <c r="O3144" s="9"/>
      <c r="P3144" s="9"/>
      <c r="Q3144" s="8"/>
      <c r="R3144" s="8"/>
      <c r="S3144" s="42"/>
      <c r="T3144" s="42"/>
      <c r="U3144" s="42"/>
      <c r="V3144" s="42"/>
      <c r="W3144" s="42"/>
      <c r="X3144" s="42"/>
      <c r="Y3144" s="25"/>
    </row>
    <row r="3145" spans="5:25">
      <c r="F3145" s="4"/>
      <c r="H3145" s="25"/>
      <c r="I3145" s="25"/>
      <c r="M3145" s="42"/>
      <c r="N3145" s="9"/>
      <c r="O3145" s="9"/>
      <c r="P3145" s="9"/>
      <c r="Q3145" s="8"/>
      <c r="R3145" s="8"/>
      <c r="S3145" s="42"/>
      <c r="T3145" s="42"/>
      <c r="U3145" s="42"/>
      <c r="V3145" s="42"/>
      <c r="W3145" s="42"/>
      <c r="X3145" s="42"/>
      <c r="Y3145" s="25"/>
    </row>
    <row r="3146" spans="5:25">
      <c r="F3146" s="4"/>
      <c r="H3146" s="25"/>
      <c r="I3146" s="25"/>
      <c r="M3146" s="42"/>
      <c r="N3146" s="9"/>
      <c r="O3146" s="9"/>
      <c r="P3146" s="9"/>
      <c r="Q3146" s="8"/>
      <c r="R3146" s="8"/>
      <c r="S3146" s="42"/>
      <c r="T3146" s="42"/>
      <c r="U3146" s="42"/>
      <c r="V3146" s="42"/>
      <c r="W3146" s="42"/>
      <c r="X3146" s="42"/>
      <c r="Y3146" s="25"/>
    </row>
    <row r="3147" spans="5:25">
      <c r="F3147" s="4"/>
      <c r="H3147" s="25"/>
      <c r="I3147" s="25"/>
      <c r="M3147" s="42"/>
      <c r="N3147" s="9"/>
      <c r="O3147" s="9"/>
      <c r="P3147" s="9"/>
      <c r="Q3147" s="8"/>
      <c r="R3147" s="8"/>
      <c r="S3147" s="42"/>
      <c r="T3147" s="42"/>
      <c r="U3147" s="42"/>
      <c r="V3147" s="42"/>
      <c r="W3147" s="42"/>
      <c r="X3147" s="42"/>
      <c r="Y3147" s="25"/>
    </row>
    <row r="3148" spans="5:25">
      <c r="F3148" s="4"/>
      <c r="H3148" s="25"/>
      <c r="I3148" s="25"/>
      <c r="M3148" s="42"/>
      <c r="N3148" s="9"/>
      <c r="O3148" s="9"/>
      <c r="P3148" s="9"/>
      <c r="Q3148" s="8"/>
      <c r="R3148" s="8"/>
      <c r="S3148" s="42"/>
      <c r="T3148" s="42"/>
      <c r="U3148" s="42"/>
      <c r="V3148" s="42"/>
      <c r="W3148" s="42"/>
      <c r="X3148" s="42"/>
      <c r="Y3148" s="25"/>
    </row>
    <row r="3149" spans="5:25">
      <c r="F3149" s="4"/>
      <c r="H3149" s="25"/>
      <c r="I3149" s="25"/>
      <c r="M3149" s="42"/>
      <c r="N3149" s="9"/>
      <c r="O3149" s="9"/>
      <c r="P3149" s="9"/>
      <c r="Q3149" s="8"/>
      <c r="R3149" s="8"/>
      <c r="S3149" s="42"/>
      <c r="T3149" s="42"/>
      <c r="U3149" s="42"/>
      <c r="V3149" s="42"/>
      <c r="W3149" s="42"/>
      <c r="X3149" s="42"/>
      <c r="Y3149" s="25"/>
    </row>
    <row r="3150" spans="5:25">
      <c r="E3150" s="38"/>
      <c r="F3150" s="4"/>
      <c r="H3150" s="25"/>
      <c r="I3150" s="25"/>
      <c r="M3150" s="42"/>
      <c r="N3150" s="9"/>
      <c r="O3150" s="9"/>
      <c r="P3150" s="9"/>
      <c r="Q3150" s="8"/>
      <c r="R3150" s="8"/>
      <c r="S3150" s="42"/>
      <c r="T3150" s="42"/>
      <c r="U3150" s="42"/>
      <c r="V3150" s="42"/>
      <c r="W3150" s="42"/>
      <c r="X3150" s="42"/>
      <c r="Y3150" s="25"/>
    </row>
    <row r="3151" spans="5:25">
      <c r="F3151" s="4"/>
      <c r="H3151" s="25"/>
      <c r="I3151" s="25"/>
      <c r="M3151" s="42"/>
      <c r="N3151" s="9"/>
      <c r="O3151" s="9"/>
      <c r="P3151" s="9"/>
      <c r="Q3151" s="8"/>
      <c r="R3151" s="8"/>
      <c r="S3151" s="42"/>
      <c r="T3151" s="42"/>
      <c r="U3151" s="42"/>
      <c r="V3151" s="42"/>
      <c r="W3151" s="42"/>
      <c r="X3151" s="42"/>
      <c r="Y3151" s="25"/>
    </row>
    <row r="3152" spans="5:25">
      <c r="F3152" s="4"/>
      <c r="H3152" s="25"/>
      <c r="I3152" s="25"/>
      <c r="M3152" s="42"/>
      <c r="N3152" s="9"/>
      <c r="O3152" s="9"/>
      <c r="P3152" s="9"/>
      <c r="Q3152" s="8"/>
      <c r="R3152" s="8"/>
      <c r="S3152" s="42"/>
      <c r="T3152" s="42"/>
      <c r="U3152" s="42"/>
      <c r="V3152" s="42"/>
      <c r="W3152" s="42"/>
      <c r="X3152" s="42"/>
      <c r="Y3152" s="25"/>
    </row>
    <row r="3153" spans="5:25">
      <c r="F3153" s="4"/>
      <c r="H3153" s="25"/>
      <c r="I3153" s="25"/>
      <c r="M3153" s="42"/>
      <c r="N3153" s="9"/>
      <c r="O3153" s="9"/>
      <c r="P3153" s="9"/>
      <c r="Q3153" s="8"/>
      <c r="R3153" s="8"/>
      <c r="S3153" s="42"/>
      <c r="T3153" s="42"/>
      <c r="U3153" s="42"/>
      <c r="V3153" s="42"/>
      <c r="W3153" s="42"/>
      <c r="X3153" s="42"/>
      <c r="Y3153" s="25"/>
    </row>
    <row r="3154" spans="5:25">
      <c r="F3154" s="4"/>
      <c r="H3154" s="25"/>
      <c r="I3154" s="25"/>
      <c r="M3154" s="42"/>
      <c r="N3154" s="9"/>
      <c r="O3154" s="9"/>
      <c r="P3154" s="9"/>
      <c r="Q3154" s="8"/>
      <c r="R3154" s="8"/>
      <c r="S3154" s="42"/>
      <c r="T3154" s="42"/>
      <c r="U3154" s="42"/>
      <c r="V3154" s="42"/>
      <c r="W3154" s="42"/>
      <c r="X3154" s="42"/>
      <c r="Y3154" s="25"/>
    </row>
    <row r="3155" spans="5:25">
      <c r="F3155" s="4"/>
      <c r="H3155" s="25"/>
      <c r="I3155" s="25"/>
      <c r="M3155" s="42"/>
      <c r="N3155" s="9"/>
      <c r="O3155" s="9"/>
      <c r="P3155" s="9"/>
      <c r="Q3155" s="8"/>
      <c r="R3155" s="8"/>
      <c r="S3155" s="42"/>
      <c r="T3155" s="42"/>
      <c r="U3155" s="42"/>
      <c r="V3155" s="42"/>
      <c r="W3155" s="42"/>
      <c r="X3155" s="42"/>
      <c r="Y3155" s="25"/>
    </row>
    <row r="3156" spans="5:25">
      <c r="F3156" s="4"/>
      <c r="H3156" s="25"/>
      <c r="I3156" s="25"/>
      <c r="M3156" s="42"/>
      <c r="N3156" s="9"/>
      <c r="O3156" s="9"/>
      <c r="P3156" s="9"/>
      <c r="Q3156" s="8"/>
      <c r="R3156" s="8"/>
      <c r="S3156" s="42"/>
      <c r="T3156" s="42"/>
      <c r="U3156" s="42"/>
      <c r="V3156" s="42"/>
      <c r="W3156" s="42"/>
      <c r="X3156" s="42"/>
      <c r="Y3156" s="25"/>
    </row>
    <row r="3157" spans="5:25">
      <c r="F3157" s="4"/>
      <c r="H3157" s="25"/>
      <c r="I3157" s="25"/>
      <c r="M3157" s="42"/>
      <c r="N3157" s="9"/>
      <c r="O3157" s="9"/>
      <c r="P3157" s="9"/>
      <c r="Q3157" s="8"/>
      <c r="R3157" s="8"/>
      <c r="S3157" s="42"/>
      <c r="T3157" s="42"/>
      <c r="U3157" s="42"/>
      <c r="V3157" s="42"/>
      <c r="W3157" s="42"/>
      <c r="X3157" s="42"/>
      <c r="Y3157" s="25"/>
    </row>
    <row r="3158" spans="5:25">
      <c r="F3158" s="4"/>
      <c r="H3158" s="25"/>
      <c r="I3158" s="25"/>
      <c r="M3158" s="42"/>
      <c r="N3158" s="9"/>
      <c r="O3158" s="9"/>
      <c r="P3158" s="9"/>
      <c r="Q3158" s="8"/>
      <c r="R3158" s="8"/>
      <c r="S3158" s="42"/>
      <c r="T3158" s="42"/>
      <c r="U3158" s="42"/>
      <c r="V3158" s="42"/>
      <c r="W3158" s="42"/>
      <c r="X3158" s="42"/>
      <c r="Y3158" s="25"/>
    </row>
    <row r="3159" spans="5:25">
      <c r="F3159" s="4"/>
      <c r="H3159" s="25"/>
      <c r="I3159" s="25"/>
      <c r="M3159" s="42"/>
      <c r="N3159" s="9"/>
      <c r="O3159" s="9"/>
      <c r="P3159" s="9"/>
      <c r="Q3159" s="8"/>
      <c r="R3159" s="8"/>
      <c r="S3159" s="42"/>
      <c r="T3159" s="42"/>
      <c r="U3159" s="42"/>
      <c r="V3159" s="42"/>
      <c r="W3159" s="42"/>
      <c r="X3159" s="42"/>
      <c r="Y3159" s="25"/>
    </row>
    <row r="3160" spans="5:25">
      <c r="F3160" s="4"/>
      <c r="H3160" s="25"/>
      <c r="I3160" s="25"/>
      <c r="M3160" s="42"/>
      <c r="N3160" s="9"/>
      <c r="O3160" s="9"/>
      <c r="P3160" s="9"/>
      <c r="Q3160" s="8"/>
      <c r="R3160" s="8"/>
      <c r="S3160" s="42"/>
      <c r="T3160" s="42"/>
      <c r="U3160" s="42"/>
      <c r="V3160" s="42"/>
      <c r="W3160" s="42"/>
      <c r="X3160" s="42"/>
      <c r="Y3160" s="25"/>
    </row>
    <row r="3161" spans="5:25">
      <c r="E3161" s="38"/>
      <c r="F3161" s="4"/>
      <c r="H3161" s="25"/>
      <c r="I3161" s="25"/>
      <c r="M3161" s="42"/>
      <c r="N3161" s="9"/>
      <c r="O3161" s="9"/>
      <c r="P3161" s="9"/>
      <c r="Q3161" s="8"/>
      <c r="R3161" s="8"/>
      <c r="S3161" s="42"/>
      <c r="T3161" s="42"/>
      <c r="U3161" s="42"/>
      <c r="V3161" s="42"/>
      <c r="W3161" s="42"/>
      <c r="X3161" s="42"/>
      <c r="Y3161" s="25"/>
    </row>
    <row r="3162" spans="5:25">
      <c r="F3162" s="4"/>
      <c r="H3162" s="25"/>
      <c r="I3162" s="25"/>
      <c r="M3162" s="42"/>
      <c r="N3162" s="9"/>
      <c r="O3162" s="9"/>
      <c r="P3162" s="9"/>
      <c r="Q3162" s="8"/>
      <c r="R3162" s="8"/>
      <c r="S3162" s="42"/>
      <c r="T3162" s="42"/>
      <c r="U3162" s="42"/>
      <c r="V3162" s="42"/>
      <c r="W3162" s="42"/>
      <c r="X3162" s="42"/>
      <c r="Y3162" s="25"/>
    </row>
    <row r="3163" spans="5:25">
      <c r="F3163" s="4"/>
      <c r="H3163" s="25"/>
      <c r="I3163" s="25"/>
      <c r="M3163" s="42"/>
      <c r="N3163" s="9"/>
      <c r="O3163" s="9"/>
      <c r="P3163" s="9"/>
      <c r="Q3163" s="8"/>
      <c r="R3163" s="8"/>
      <c r="S3163" s="42"/>
      <c r="T3163" s="42"/>
      <c r="U3163" s="42"/>
      <c r="V3163" s="42"/>
      <c r="W3163" s="42"/>
      <c r="X3163" s="42"/>
      <c r="Y3163" s="25"/>
    </row>
    <row r="3164" spans="5:25">
      <c r="F3164" s="4"/>
      <c r="H3164" s="25"/>
      <c r="I3164" s="25"/>
      <c r="M3164" s="42"/>
      <c r="N3164" s="9"/>
      <c r="O3164" s="9"/>
      <c r="P3164" s="9"/>
      <c r="Q3164" s="8"/>
      <c r="R3164" s="8"/>
      <c r="S3164" s="42"/>
      <c r="T3164" s="42"/>
      <c r="U3164" s="42"/>
      <c r="V3164" s="42"/>
      <c r="W3164" s="42"/>
      <c r="X3164" s="42"/>
      <c r="Y3164" s="25"/>
    </row>
    <row r="3165" spans="5:25">
      <c r="F3165" s="4"/>
      <c r="H3165" s="25"/>
      <c r="I3165" s="25"/>
      <c r="M3165" s="42"/>
      <c r="N3165" s="9"/>
      <c r="O3165" s="9"/>
      <c r="P3165" s="9"/>
      <c r="Q3165" s="8"/>
      <c r="R3165" s="8"/>
      <c r="S3165" s="42"/>
      <c r="T3165" s="42"/>
      <c r="U3165" s="42"/>
      <c r="V3165" s="42"/>
      <c r="W3165" s="42"/>
      <c r="X3165" s="42"/>
      <c r="Y3165" s="25"/>
    </row>
    <row r="3166" spans="5:25">
      <c r="F3166" s="4"/>
      <c r="H3166" s="25"/>
      <c r="I3166" s="25"/>
      <c r="M3166" s="42"/>
      <c r="N3166" s="9"/>
      <c r="O3166" s="9"/>
      <c r="P3166" s="9"/>
      <c r="Q3166" s="8"/>
      <c r="R3166" s="8"/>
      <c r="S3166" s="42"/>
      <c r="T3166" s="42"/>
      <c r="U3166" s="42"/>
      <c r="V3166" s="42"/>
      <c r="W3166" s="42"/>
      <c r="X3166" s="42"/>
      <c r="Y3166" s="25"/>
    </row>
    <row r="3167" spans="5:25">
      <c r="F3167" s="4"/>
      <c r="H3167" s="25"/>
      <c r="I3167" s="25"/>
      <c r="M3167" s="42"/>
      <c r="N3167" s="9"/>
      <c r="O3167" s="9"/>
      <c r="P3167" s="9"/>
      <c r="Q3167" s="8"/>
      <c r="R3167" s="8"/>
      <c r="S3167" s="42"/>
      <c r="T3167" s="42"/>
      <c r="U3167" s="42"/>
      <c r="V3167" s="42"/>
      <c r="W3167" s="42"/>
      <c r="X3167" s="42"/>
      <c r="Y3167" s="25"/>
    </row>
    <row r="3168" spans="5:25">
      <c r="F3168" s="4"/>
      <c r="H3168" s="25"/>
      <c r="I3168" s="25"/>
      <c r="M3168" s="42"/>
      <c r="N3168" s="9"/>
      <c r="O3168" s="9"/>
      <c r="P3168" s="9"/>
      <c r="Q3168" s="8"/>
      <c r="R3168" s="8"/>
      <c r="S3168" s="42"/>
      <c r="T3168" s="42"/>
      <c r="U3168" s="42"/>
      <c r="V3168" s="42"/>
      <c r="W3168" s="42"/>
      <c r="X3168" s="42"/>
      <c r="Y3168" s="25"/>
    </row>
    <row r="3169" spans="5:25">
      <c r="E3169" s="38"/>
      <c r="F3169" s="4"/>
      <c r="H3169" s="25"/>
      <c r="I3169" s="25"/>
      <c r="M3169" s="42"/>
      <c r="N3169" s="9"/>
      <c r="O3169" s="9"/>
      <c r="P3169" s="9"/>
      <c r="Q3169" s="8"/>
      <c r="R3169" s="8"/>
      <c r="S3169" s="42"/>
      <c r="T3169" s="42"/>
      <c r="U3169" s="42"/>
      <c r="V3169" s="42"/>
      <c r="W3169" s="42"/>
      <c r="X3169" s="42"/>
      <c r="Y3169" s="25"/>
    </row>
    <row r="3170" spans="5:25">
      <c r="F3170" s="4"/>
      <c r="H3170" s="25"/>
      <c r="I3170" s="25"/>
      <c r="M3170" s="42"/>
      <c r="N3170" s="9"/>
      <c r="O3170" s="9"/>
      <c r="P3170" s="9"/>
      <c r="Q3170" s="8"/>
      <c r="R3170" s="8"/>
      <c r="S3170" s="42"/>
      <c r="T3170" s="42"/>
      <c r="U3170" s="42"/>
      <c r="V3170" s="42"/>
      <c r="W3170" s="42"/>
      <c r="X3170" s="42"/>
      <c r="Y3170" s="25"/>
    </row>
    <row r="3171" spans="5:25">
      <c r="F3171" s="4"/>
      <c r="H3171" s="25"/>
      <c r="I3171" s="25"/>
      <c r="M3171" s="42"/>
      <c r="N3171" s="9"/>
      <c r="O3171" s="9"/>
      <c r="P3171" s="9"/>
      <c r="Q3171" s="8"/>
      <c r="R3171" s="8"/>
      <c r="S3171" s="42"/>
      <c r="T3171" s="42"/>
      <c r="U3171" s="42"/>
      <c r="V3171" s="42"/>
      <c r="W3171" s="42"/>
      <c r="X3171" s="42"/>
      <c r="Y3171" s="25"/>
    </row>
    <row r="3172" spans="5:25">
      <c r="F3172" s="4"/>
      <c r="H3172" s="25"/>
      <c r="I3172" s="25"/>
      <c r="M3172" s="42"/>
      <c r="N3172" s="9"/>
      <c r="O3172" s="9"/>
      <c r="P3172" s="9"/>
      <c r="Q3172" s="8"/>
      <c r="R3172" s="8"/>
      <c r="S3172" s="42"/>
      <c r="T3172" s="42"/>
      <c r="U3172" s="42"/>
      <c r="V3172" s="42"/>
      <c r="W3172" s="42"/>
      <c r="X3172" s="42"/>
      <c r="Y3172" s="25"/>
    </row>
    <row r="3173" spans="5:25">
      <c r="E3173" s="38"/>
      <c r="F3173" s="4"/>
      <c r="H3173" s="25"/>
      <c r="I3173" s="25"/>
      <c r="M3173" s="42"/>
      <c r="N3173" s="9"/>
      <c r="O3173" s="9"/>
      <c r="P3173" s="9"/>
      <c r="Q3173" s="8"/>
      <c r="R3173" s="8"/>
      <c r="S3173" s="42"/>
      <c r="T3173" s="42"/>
      <c r="U3173" s="42"/>
      <c r="V3173" s="42"/>
      <c r="W3173" s="42"/>
      <c r="X3173" s="42"/>
      <c r="Y3173" s="25"/>
    </row>
    <row r="3174" spans="5:25">
      <c r="F3174" s="4"/>
      <c r="H3174" s="25"/>
      <c r="I3174" s="25"/>
      <c r="M3174" s="42"/>
      <c r="N3174" s="9"/>
      <c r="O3174" s="9"/>
      <c r="P3174" s="9"/>
      <c r="Q3174" s="8"/>
      <c r="R3174" s="8"/>
      <c r="S3174" s="42"/>
      <c r="T3174" s="42"/>
      <c r="U3174" s="42"/>
      <c r="V3174" s="42"/>
      <c r="W3174" s="42"/>
      <c r="X3174" s="42"/>
      <c r="Y3174" s="25"/>
    </row>
    <row r="3175" spans="5:25">
      <c r="F3175" s="4"/>
      <c r="H3175" s="25"/>
      <c r="I3175" s="25"/>
      <c r="M3175" s="42"/>
      <c r="N3175" s="9"/>
      <c r="O3175" s="9"/>
      <c r="P3175" s="9"/>
      <c r="Q3175" s="8"/>
      <c r="R3175" s="8"/>
      <c r="S3175" s="42"/>
      <c r="T3175" s="42"/>
      <c r="U3175" s="42"/>
      <c r="V3175" s="42"/>
      <c r="W3175" s="42"/>
      <c r="X3175" s="42"/>
      <c r="Y3175" s="25"/>
    </row>
    <row r="3176" spans="5:25">
      <c r="F3176" s="4"/>
      <c r="H3176" s="25"/>
      <c r="I3176" s="25"/>
      <c r="M3176" s="42"/>
      <c r="N3176" s="9"/>
      <c r="O3176" s="9"/>
      <c r="P3176" s="9"/>
      <c r="Q3176" s="8"/>
      <c r="R3176" s="8"/>
      <c r="S3176" s="42"/>
      <c r="T3176" s="42"/>
      <c r="U3176" s="42"/>
      <c r="V3176" s="42"/>
      <c r="W3176" s="42"/>
      <c r="X3176" s="42"/>
      <c r="Y3176" s="25"/>
    </row>
    <row r="3177" spans="5:25">
      <c r="F3177" s="4"/>
      <c r="H3177" s="25"/>
      <c r="I3177" s="25"/>
      <c r="M3177" s="42"/>
      <c r="N3177" s="9"/>
      <c r="O3177" s="9"/>
      <c r="P3177" s="9"/>
      <c r="Q3177" s="8"/>
      <c r="R3177" s="8"/>
      <c r="S3177" s="42"/>
      <c r="T3177" s="42"/>
      <c r="U3177" s="42"/>
      <c r="V3177" s="42"/>
      <c r="W3177" s="42"/>
      <c r="X3177" s="42"/>
      <c r="Y3177" s="25"/>
    </row>
    <row r="3178" spans="5:25">
      <c r="F3178" s="4"/>
      <c r="H3178" s="25"/>
      <c r="I3178" s="25"/>
      <c r="M3178" s="42"/>
      <c r="N3178" s="9"/>
      <c r="O3178" s="9"/>
      <c r="P3178" s="9"/>
      <c r="Q3178" s="8"/>
      <c r="R3178" s="8"/>
      <c r="S3178" s="42"/>
      <c r="T3178" s="42"/>
      <c r="U3178" s="42"/>
      <c r="V3178" s="42"/>
      <c r="W3178" s="42"/>
      <c r="X3178" s="42"/>
      <c r="Y3178" s="25"/>
    </row>
    <row r="3179" spans="5:25">
      <c r="F3179" s="4"/>
      <c r="H3179" s="25"/>
      <c r="I3179" s="25"/>
      <c r="M3179" s="42"/>
      <c r="N3179" s="9"/>
      <c r="O3179" s="9"/>
      <c r="P3179" s="9"/>
      <c r="Q3179" s="8"/>
      <c r="R3179" s="8"/>
      <c r="S3179" s="42"/>
      <c r="T3179" s="42"/>
      <c r="U3179" s="42"/>
      <c r="V3179" s="42"/>
      <c r="W3179" s="42"/>
      <c r="X3179" s="42"/>
      <c r="Y3179" s="25"/>
    </row>
    <row r="3180" spans="5:25">
      <c r="F3180" s="4"/>
      <c r="H3180" s="25"/>
      <c r="I3180" s="25"/>
      <c r="M3180" s="42"/>
      <c r="N3180" s="9"/>
      <c r="O3180" s="9"/>
      <c r="P3180" s="9"/>
      <c r="Q3180" s="8"/>
      <c r="R3180" s="8"/>
      <c r="S3180" s="42"/>
      <c r="T3180" s="42"/>
      <c r="U3180" s="42"/>
      <c r="V3180" s="42"/>
      <c r="W3180" s="42"/>
      <c r="X3180" s="42"/>
      <c r="Y3180" s="25"/>
    </row>
    <row r="3181" spans="5:25">
      <c r="F3181" s="4"/>
      <c r="H3181" s="25"/>
      <c r="I3181" s="25"/>
      <c r="M3181" s="42"/>
      <c r="N3181" s="9"/>
      <c r="O3181" s="9"/>
      <c r="P3181" s="9"/>
      <c r="Q3181" s="8"/>
      <c r="R3181" s="8"/>
      <c r="S3181" s="42"/>
      <c r="T3181" s="42"/>
      <c r="U3181" s="42"/>
      <c r="V3181" s="42"/>
      <c r="W3181" s="42"/>
      <c r="X3181" s="42"/>
      <c r="Y3181" s="25"/>
    </row>
    <row r="3182" spans="5:25">
      <c r="F3182" s="4"/>
      <c r="H3182" s="25"/>
      <c r="I3182" s="25"/>
      <c r="M3182" s="42"/>
      <c r="N3182" s="9"/>
      <c r="O3182" s="9"/>
      <c r="P3182" s="9"/>
      <c r="Q3182" s="8"/>
      <c r="R3182" s="8"/>
      <c r="S3182" s="42"/>
      <c r="T3182" s="42"/>
      <c r="U3182" s="42"/>
      <c r="V3182" s="42"/>
      <c r="W3182" s="42"/>
      <c r="X3182" s="42"/>
      <c r="Y3182" s="25"/>
    </row>
    <row r="3183" spans="5:25">
      <c r="F3183" s="4"/>
      <c r="H3183" s="25"/>
      <c r="I3183" s="25"/>
      <c r="M3183" s="42"/>
      <c r="N3183" s="9"/>
      <c r="O3183" s="9"/>
      <c r="P3183" s="9"/>
      <c r="Q3183" s="8"/>
      <c r="R3183" s="8"/>
      <c r="S3183" s="42"/>
      <c r="T3183" s="42"/>
      <c r="U3183" s="42"/>
      <c r="V3183" s="42"/>
      <c r="W3183" s="42"/>
      <c r="X3183" s="42"/>
      <c r="Y3183" s="25"/>
    </row>
    <row r="3184" spans="5:25">
      <c r="F3184" s="4"/>
      <c r="H3184" s="25"/>
      <c r="I3184" s="25"/>
      <c r="M3184" s="42"/>
      <c r="N3184" s="9"/>
      <c r="O3184" s="9"/>
      <c r="P3184" s="9"/>
      <c r="Q3184" s="8"/>
      <c r="R3184" s="8"/>
      <c r="S3184" s="42"/>
      <c r="T3184" s="42"/>
      <c r="U3184" s="42"/>
      <c r="V3184" s="42"/>
      <c r="W3184" s="42"/>
      <c r="X3184" s="42"/>
      <c r="Y3184" s="25"/>
    </row>
    <row r="3185" spans="5:25">
      <c r="F3185" s="4"/>
      <c r="H3185" s="25"/>
      <c r="I3185" s="25"/>
      <c r="M3185" s="42"/>
      <c r="N3185" s="9"/>
      <c r="O3185" s="9"/>
      <c r="P3185" s="9"/>
      <c r="Q3185" s="8"/>
      <c r="R3185" s="8"/>
      <c r="S3185" s="42"/>
      <c r="T3185" s="42"/>
      <c r="U3185" s="42"/>
      <c r="V3185" s="42"/>
      <c r="W3185" s="42"/>
      <c r="X3185" s="42"/>
      <c r="Y3185" s="25"/>
    </row>
    <row r="3186" spans="5:25">
      <c r="F3186" s="4"/>
      <c r="H3186" s="25"/>
      <c r="I3186" s="25"/>
      <c r="M3186" s="42"/>
      <c r="N3186" s="9"/>
      <c r="O3186" s="9"/>
      <c r="P3186" s="9"/>
      <c r="Q3186" s="8"/>
      <c r="R3186" s="8"/>
      <c r="S3186" s="42"/>
      <c r="T3186" s="42"/>
      <c r="U3186" s="42"/>
      <c r="V3186" s="42"/>
      <c r="W3186" s="42"/>
      <c r="X3186" s="42"/>
      <c r="Y3186" s="25"/>
    </row>
    <row r="3187" spans="5:25">
      <c r="F3187" s="4"/>
      <c r="H3187" s="25"/>
      <c r="I3187" s="25"/>
      <c r="M3187" s="42"/>
      <c r="N3187" s="9"/>
      <c r="O3187" s="9"/>
      <c r="P3187" s="9"/>
      <c r="Q3187" s="8"/>
      <c r="R3187" s="8"/>
      <c r="S3187" s="42"/>
      <c r="T3187" s="42"/>
      <c r="U3187" s="42"/>
      <c r="V3187" s="42"/>
      <c r="W3187" s="42"/>
      <c r="X3187" s="42"/>
      <c r="Y3187" s="25"/>
    </row>
    <row r="3188" spans="5:25">
      <c r="F3188" s="4"/>
      <c r="H3188" s="25"/>
      <c r="I3188" s="25"/>
      <c r="M3188" s="42"/>
      <c r="N3188" s="9"/>
      <c r="O3188" s="9"/>
      <c r="P3188" s="9"/>
      <c r="Q3188" s="8"/>
      <c r="R3188" s="8"/>
      <c r="S3188" s="42"/>
      <c r="T3188" s="42"/>
      <c r="U3188" s="42"/>
      <c r="V3188" s="42"/>
      <c r="W3188" s="42"/>
      <c r="X3188" s="42"/>
      <c r="Y3188" s="25"/>
    </row>
    <row r="3189" spans="5:25">
      <c r="F3189" s="4"/>
      <c r="H3189" s="25"/>
      <c r="I3189" s="25"/>
      <c r="M3189" s="42"/>
      <c r="N3189" s="9"/>
      <c r="O3189" s="9"/>
      <c r="P3189" s="9"/>
      <c r="Q3189" s="8"/>
      <c r="R3189" s="8"/>
      <c r="S3189" s="42"/>
      <c r="T3189" s="42"/>
      <c r="U3189" s="42"/>
      <c r="V3189" s="42"/>
      <c r="W3189" s="42"/>
      <c r="X3189" s="42"/>
      <c r="Y3189" s="25"/>
    </row>
    <row r="3190" spans="5:25">
      <c r="F3190" s="4"/>
      <c r="H3190" s="25"/>
      <c r="I3190" s="25"/>
      <c r="M3190" s="42"/>
      <c r="N3190" s="9"/>
      <c r="O3190" s="9"/>
      <c r="P3190" s="9"/>
      <c r="Q3190" s="8"/>
      <c r="R3190" s="8"/>
      <c r="S3190" s="42"/>
      <c r="T3190" s="42"/>
      <c r="U3190" s="42"/>
      <c r="V3190" s="42"/>
      <c r="W3190" s="42"/>
      <c r="X3190" s="42"/>
      <c r="Y3190" s="25"/>
    </row>
    <row r="3191" spans="5:25">
      <c r="F3191" s="4"/>
      <c r="H3191" s="25"/>
      <c r="I3191" s="25"/>
      <c r="M3191" s="42"/>
      <c r="N3191" s="9"/>
      <c r="O3191" s="9"/>
      <c r="P3191" s="9"/>
      <c r="Q3191" s="8"/>
      <c r="R3191" s="8"/>
      <c r="S3191" s="42"/>
      <c r="T3191" s="42"/>
      <c r="U3191" s="42"/>
      <c r="V3191" s="42"/>
      <c r="W3191" s="42"/>
      <c r="X3191" s="42"/>
      <c r="Y3191" s="25"/>
    </row>
    <row r="3192" spans="5:25">
      <c r="E3192" s="38"/>
      <c r="F3192" s="4"/>
      <c r="H3192" s="25"/>
      <c r="I3192" s="25"/>
      <c r="M3192" s="42"/>
      <c r="N3192" s="9"/>
      <c r="O3192" s="9"/>
      <c r="P3192" s="9"/>
      <c r="Q3192" s="8"/>
      <c r="R3192" s="8"/>
      <c r="S3192" s="42"/>
      <c r="T3192" s="42"/>
      <c r="U3192" s="42"/>
      <c r="V3192" s="42"/>
      <c r="W3192" s="42"/>
      <c r="X3192" s="42"/>
      <c r="Y3192" s="25"/>
    </row>
    <row r="3193" spans="5:25">
      <c r="F3193" s="4"/>
      <c r="H3193" s="25"/>
      <c r="I3193" s="25"/>
      <c r="M3193" s="42"/>
      <c r="N3193" s="9"/>
      <c r="O3193" s="9"/>
      <c r="P3193" s="9"/>
      <c r="Q3193" s="8"/>
      <c r="R3193" s="8"/>
      <c r="S3193" s="42"/>
      <c r="T3193" s="42"/>
      <c r="U3193" s="42"/>
      <c r="V3193" s="42"/>
      <c r="W3193" s="42"/>
      <c r="X3193" s="42"/>
      <c r="Y3193" s="25"/>
    </row>
    <row r="3194" spans="5:25">
      <c r="F3194" s="4"/>
      <c r="H3194" s="25"/>
      <c r="I3194" s="25"/>
      <c r="M3194" s="42"/>
      <c r="N3194" s="9"/>
      <c r="O3194" s="9"/>
      <c r="P3194" s="9"/>
      <c r="Q3194" s="8"/>
      <c r="R3194" s="8"/>
      <c r="S3194" s="42"/>
      <c r="T3194" s="42"/>
      <c r="U3194" s="42"/>
      <c r="V3194" s="42"/>
      <c r="W3194" s="42"/>
      <c r="X3194" s="42"/>
      <c r="Y3194" s="25"/>
    </row>
    <row r="3195" spans="5:25">
      <c r="E3195" s="38"/>
      <c r="F3195" s="4"/>
      <c r="H3195" s="25"/>
      <c r="I3195" s="25"/>
      <c r="M3195" s="42"/>
      <c r="N3195" s="9"/>
      <c r="O3195" s="9"/>
      <c r="P3195" s="9"/>
      <c r="Q3195" s="8"/>
      <c r="R3195" s="8"/>
      <c r="S3195" s="42"/>
      <c r="T3195" s="42"/>
      <c r="U3195" s="42"/>
      <c r="V3195" s="42"/>
      <c r="W3195" s="42"/>
      <c r="X3195" s="42"/>
      <c r="Y3195" s="25"/>
    </row>
    <row r="3196" spans="5:25">
      <c r="E3196" s="38"/>
      <c r="F3196" s="4"/>
      <c r="H3196" s="25"/>
      <c r="I3196" s="25"/>
      <c r="M3196" s="42"/>
      <c r="N3196" s="9"/>
      <c r="O3196" s="9"/>
      <c r="P3196" s="9"/>
      <c r="Q3196" s="8"/>
      <c r="R3196" s="8"/>
      <c r="S3196" s="42"/>
      <c r="T3196" s="42"/>
      <c r="U3196" s="42"/>
      <c r="V3196" s="42"/>
      <c r="W3196" s="42"/>
      <c r="X3196" s="42"/>
      <c r="Y3196" s="25"/>
    </row>
    <row r="3197" spans="5:25">
      <c r="F3197" s="4"/>
      <c r="H3197" s="25"/>
      <c r="I3197" s="25"/>
      <c r="M3197" s="42"/>
      <c r="N3197" s="9"/>
      <c r="O3197" s="9"/>
      <c r="P3197" s="9"/>
      <c r="Q3197" s="8"/>
      <c r="R3197" s="8"/>
      <c r="S3197" s="42"/>
      <c r="T3197" s="42"/>
      <c r="U3197" s="42"/>
      <c r="V3197" s="42"/>
      <c r="W3197" s="42"/>
      <c r="X3197" s="42"/>
      <c r="Y3197" s="25"/>
    </row>
    <row r="3198" spans="5:25">
      <c r="F3198" s="4"/>
      <c r="H3198" s="25"/>
      <c r="I3198" s="25"/>
      <c r="M3198" s="42"/>
      <c r="N3198" s="9"/>
      <c r="O3198" s="9"/>
      <c r="P3198" s="9"/>
      <c r="Q3198" s="8"/>
      <c r="R3198" s="8"/>
      <c r="S3198" s="42"/>
      <c r="T3198" s="42"/>
      <c r="U3198" s="42"/>
      <c r="V3198" s="42"/>
      <c r="W3198" s="42"/>
      <c r="X3198" s="42"/>
      <c r="Y3198" s="25"/>
    </row>
    <row r="3199" spans="5:25">
      <c r="F3199" s="4"/>
      <c r="H3199" s="25"/>
      <c r="I3199" s="25"/>
      <c r="M3199" s="42"/>
      <c r="N3199" s="9"/>
      <c r="O3199" s="9"/>
      <c r="P3199" s="9"/>
      <c r="Q3199" s="8"/>
      <c r="R3199" s="8"/>
      <c r="S3199" s="42"/>
      <c r="T3199" s="42"/>
      <c r="U3199" s="42"/>
      <c r="V3199" s="42"/>
      <c r="W3199" s="42"/>
      <c r="X3199" s="42"/>
      <c r="Y3199" s="25"/>
    </row>
    <row r="3200" spans="5:25">
      <c r="F3200" s="4"/>
      <c r="H3200" s="25"/>
      <c r="I3200" s="25"/>
      <c r="M3200" s="42"/>
      <c r="N3200" s="9"/>
      <c r="O3200" s="9"/>
      <c r="P3200" s="9"/>
      <c r="Q3200" s="8"/>
      <c r="R3200" s="8"/>
      <c r="S3200" s="42"/>
      <c r="T3200" s="42"/>
      <c r="U3200" s="42"/>
      <c r="V3200" s="42"/>
      <c r="W3200" s="42"/>
      <c r="X3200" s="42"/>
      <c r="Y3200" s="25"/>
    </row>
    <row r="3201" spans="6:25">
      <c r="F3201" s="4"/>
      <c r="H3201" s="25"/>
      <c r="I3201" s="25"/>
      <c r="M3201" s="42"/>
      <c r="N3201" s="9"/>
      <c r="O3201" s="9"/>
      <c r="P3201" s="9"/>
      <c r="Q3201" s="8"/>
      <c r="R3201" s="8"/>
      <c r="S3201" s="42"/>
      <c r="T3201" s="42"/>
      <c r="U3201" s="42"/>
      <c r="V3201" s="42"/>
      <c r="W3201" s="42"/>
      <c r="X3201" s="42"/>
      <c r="Y3201" s="25"/>
    </row>
    <row r="3202" spans="6:25">
      <c r="F3202" s="4"/>
      <c r="H3202" s="25"/>
      <c r="I3202" s="25"/>
      <c r="M3202" s="42"/>
      <c r="N3202" s="9"/>
      <c r="O3202" s="9"/>
      <c r="P3202" s="9"/>
      <c r="Q3202" s="8"/>
      <c r="R3202" s="8"/>
      <c r="S3202" s="42"/>
      <c r="T3202" s="42"/>
      <c r="U3202" s="42"/>
      <c r="V3202" s="42"/>
      <c r="W3202" s="42"/>
      <c r="X3202" s="42"/>
      <c r="Y3202" s="25"/>
    </row>
    <row r="3203" spans="6:25">
      <c r="F3203" s="4"/>
      <c r="H3203" s="25"/>
      <c r="I3203" s="25"/>
      <c r="M3203" s="42"/>
      <c r="N3203" s="9"/>
      <c r="O3203" s="9"/>
      <c r="P3203" s="9"/>
      <c r="Q3203" s="8"/>
      <c r="R3203" s="8"/>
      <c r="S3203" s="42"/>
      <c r="T3203" s="42"/>
      <c r="U3203" s="42"/>
      <c r="V3203" s="42"/>
      <c r="W3203" s="42"/>
      <c r="X3203" s="42"/>
      <c r="Y3203" s="25"/>
    </row>
    <row r="3204" spans="6:25">
      <c r="F3204" s="4"/>
      <c r="H3204" s="25"/>
      <c r="I3204" s="25"/>
      <c r="M3204" s="42"/>
      <c r="N3204" s="9"/>
      <c r="O3204" s="9"/>
      <c r="P3204" s="9"/>
      <c r="Q3204" s="8"/>
      <c r="R3204" s="8"/>
      <c r="S3204" s="42"/>
      <c r="T3204" s="42"/>
      <c r="U3204" s="42"/>
      <c r="V3204" s="42"/>
      <c r="W3204" s="42"/>
      <c r="X3204" s="42"/>
      <c r="Y3204" s="25"/>
    </row>
    <row r="3205" spans="6:25">
      <c r="F3205" s="4"/>
      <c r="H3205" s="25"/>
      <c r="I3205" s="25"/>
      <c r="M3205" s="42"/>
      <c r="N3205" s="9"/>
      <c r="O3205" s="9"/>
      <c r="P3205" s="9"/>
      <c r="Q3205" s="8"/>
      <c r="R3205" s="8"/>
      <c r="S3205" s="42"/>
      <c r="T3205" s="42"/>
      <c r="U3205" s="42"/>
      <c r="V3205" s="42"/>
      <c r="W3205" s="42"/>
      <c r="X3205" s="42"/>
      <c r="Y3205" s="25"/>
    </row>
    <row r="3206" spans="6:25">
      <c r="F3206" s="4"/>
      <c r="H3206" s="25"/>
      <c r="I3206" s="25"/>
      <c r="M3206" s="42"/>
      <c r="N3206" s="9"/>
      <c r="O3206" s="9"/>
      <c r="P3206" s="9"/>
      <c r="Q3206" s="8"/>
      <c r="R3206" s="8"/>
      <c r="S3206" s="42"/>
      <c r="T3206" s="42"/>
      <c r="U3206" s="42"/>
      <c r="V3206" s="42"/>
      <c r="W3206" s="42"/>
      <c r="X3206" s="42"/>
      <c r="Y3206" s="25"/>
    </row>
    <row r="3207" spans="6:25">
      <c r="F3207" s="4"/>
      <c r="H3207" s="25"/>
      <c r="I3207" s="25"/>
      <c r="M3207" s="42"/>
      <c r="N3207" s="9"/>
      <c r="O3207" s="9"/>
      <c r="P3207" s="9"/>
      <c r="Q3207" s="8"/>
      <c r="R3207" s="8"/>
      <c r="S3207" s="42"/>
      <c r="T3207" s="42"/>
      <c r="U3207" s="42"/>
      <c r="V3207" s="42"/>
      <c r="W3207" s="42"/>
      <c r="X3207" s="42"/>
      <c r="Y3207" s="25"/>
    </row>
    <row r="3208" spans="6:25">
      <c r="F3208" s="4"/>
      <c r="H3208" s="25"/>
      <c r="I3208" s="25"/>
      <c r="M3208" s="42"/>
      <c r="N3208" s="9"/>
      <c r="O3208" s="9"/>
      <c r="P3208" s="9"/>
      <c r="Q3208" s="8"/>
      <c r="R3208" s="8"/>
      <c r="S3208" s="42"/>
      <c r="T3208" s="42"/>
      <c r="U3208" s="42"/>
      <c r="V3208" s="42"/>
      <c r="W3208" s="42"/>
      <c r="X3208" s="42"/>
      <c r="Y3208" s="25"/>
    </row>
    <row r="3209" spans="6:25">
      <c r="F3209" s="4"/>
      <c r="H3209" s="25"/>
      <c r="I3209" s="25"/>
      <c r="M3209" s="42"/>
      <c r="N3209" s="9"/>
      <c r="O3209" s="9"/>
      <c r="P3209" s="9"/>
      <c r="Q3209" s="8"/>
      <c r="R3209" s="8"/>
      <c r="S3209" s="42"/>
      <c r="T3209" s="42"/>
      <c r="U3209" s="42"/>
      <c r="V3209" s="42"/>
      <c r="W3209" s="42"/>
      <c r="X3209" s="42"/>
      <c r="Y3209" s="25"/>
    </row>
    <row r="3210" spans="6:25">
      <c r="F3210" s="4"/>
      <c r="H3210" s="25"/>
      <c r="I3210" s="25"/>
      <c r="M3210" s="42"/>
      <c r="N3210" s="9"/>
      <c r="O3210" s="9"/>
      <c r="P3210" s="9"/>
      <c r="Q3210" s="8"/>
      <c r="R3210" s="8"/>
      <c r="S3210" s="42"/>
      <c r="T3210" s="42"/>
      <c r="U3210" s="42"/>
      <c r="V3210" s="42"/>
      <c r="W3210" s="42"/>
      <c r="X3210" s="42"/>
      <c r="Y3210" s="25"/>
    </row>
    <row r="3211" spans="6:25">
      <c r="F3211" s="4"/>
      <c r="H3211" s="25"/>
      <c r="I3211" s="25"/>
      <c r="M3211" s="42"/>
      <c r="N3211" s="9"/>
      <c r="O3211" s="9"/>
      <c r="P3211" s="9"/>
      <c r="Q3211" s="8"/>
      <c r="R3211" s="8"/>
      <c r="S3211" s="42"/>
      <c r="T3211" s="42"/>
      <c r="U3211" s="42"/>
      <c r="V3211" s="42"/>
      <c r="W3211" s="42"/>
      <c r="X3211" s="42"/>
      <c r="Y3211" s="25"/>
    </row>
    <row r="3212" spans="6:25">
      <c r="F3212" s="4"/>
      <c r="H3212" s="25"/>
      <c r="I3212" s="25"/>
      <c r="M3212" s="42"/>
      <c r="N3212" s="9"/>
      <c r="O3212" s="9"/>
      <c r="P3212" s="9"/>
      <c r="Q3212" s="8"/>
      <c r="R3212" s="8"/>
      <c r="S3212" s="42"/>
      <c r="T3212" s="42"/>
      <c r="U3212" s="42"/>
      <c r="V3212" s="42"/>
      <c r="W3212" s="42"/>
      <c r="X3212" s="42"/>
      <c r="Y3212" s="25"/>
    </row>
    <row r="3213" spans="6:25">
      <c r="F3213" s="4"/>
      <c r="H3213" s="25"/>
      <c r="I3213" s="25"/>
      <c r="M3213" s="42"/>
      <c r="N3213" s="9"/>
      <c r="O3213" s="9"/>
      <c r="P3213" s="9"/>
      <c r="Q3213" s="8"/>
      <c r="R3213" s="8"/>
      <c r="S3213" s="42"/>
      <c r="T3213" s="42"/>
      <c r="U3213" s="42"/>
      <c r="V3213" s="42"/>
      <c r="W3213" s="42"/>
      <c r="X3213" s="42"/>
      <c r="Y3213" s="25"/>
    </row>
    <row r="3214" spans="6:25">
      <c r="F3214" s="4"/>
      <c r="H3214" s="25"/>
      <c r="I3214" s="25"/>
      <c r="M3214" s="42"/>
      <c r="N3214" s="9"/>
      <c r="O3214" s="9"/>
      <c r="P3214" s="9"/>
      <c r="Q3214" s="8"/>
      <c r="R3214" s="8"/>
      <c r="S3214" s="42"/>
      <c r="T3214" s="42"/>
      <c r="U3214" s="42"/>
      <c r="V3214" s="42"/>
      <c r="W3214" s="42"/>
      <c r="X3214" s="42"/>
      <c r="Y3214" s="25"/>
    </row>
    <row r="3215" spans="6:25">
      <c r="F3215" s="4"/>
      <c r="H3215" s="25"/>
      <c r="I3215" s="25"/>
      <c r="M3215" s="42"/>
      <c r="N3215" s="9"/>
      <c r="O3215" s="9"/>
      <c r="P3215" s="9"/>
      <c r="Q3215" s="8"/>
      <c r="R3215" s="8"/>
      <c r="S3215" s="42"/>
      <c r="T3215" s="42"/>
      <c r="U3215" s="42"/>
      <c r="V3215" s="42"/>
      <c r="W3215" s="42"/>
      <c r="X3215" s="42"/>
      <c r="Y3215" s="25"/>
    </row>
    <row r="3216" spans="6:25">
      <c r="F3216" s="4"/>
      <c r="H3216" s="25"/>
      <c r="I3216" s="25"/>
      <c r="M3216" s="42"/>
      <c r="N3216" s="9"/>
      <c r="O3216" s="9"/>
      <c r="P3216" s="9"/>
      <c r="Q3216" s="8"/>
      <c r="R3216" s="8"/>
      <c r="S3216" s="42"/>
      <c r="T3216" s="42"/>
      <c r="U3216" s="42"/>
      <c r="V3216" s="42"/>
      <c r="W3216" s="42"/>
      <c r="X3216" s="42"/>
      <c r="Y3216" s="25"/>
    </row>
    <row r="3217" spans="5:25">
      <c r="F3217" s="4"/>
      <c r="H3217" s="25"/>
      <c r="I3217" s="25"/>
      <c r="M3217" s="42"/>
      <c r="N3217" s="9"/>
      <c r="O3217" s="9"/>
      <c r="P3217" s="9"/>
      <c r="Q3217" s="8"/>
      <c r="R3217" s="8"/>
      <c r="S3217" s="42"/>
      <c r="T3217" s="42"/>
      <c r="U3217" s="42"/>
      <c r="V3217" s="42"/>
      <c r="W3217" s="42"/>
      <c r="X3217" s="42"/>
      <c r="Y3217" s="25"/>
    </row>
    <row r="3218" spans="5:25">
      <c r="F3218" s="4"/>
      <c r="H3218" s="25"/>
      <c r="I3218" s="25"/>
      <c r="M3218" s="42"/>
      <c r="N3218" s="9"/>
      <c r="O3218" s="9"/>
      <c r="P3218" s="9"/>
      <c r="Q3218" s="8"/>
      <c r="R3218" s="8"/>
      <c r="S3218" s="42"/>
      <c r="T3218" s="42"/>
      <c r="U3218" s="42"/>
      <c r="V3218" s="42"/>
      <c r="W3218" s="42"/>
      <c r="X3218" s="42"/>
      <c r="Y3218" s="25"/>
    </row>
    <row r="3219" spans="5:25">
      <c r="F3219" s="4"/>
      <c r="H3219" s="25"/>
      <c r="I3219" s="25"/>
      <c r="M3219" s="42"/>
      <c r="N3219" s="9"/>
      <c r="O3219" s="9"/>
      <c r="P3219" s="9"/>
      <c r="Q3219" s="8"/>
      <c r="R3219" s="8"/>
      <c r="S3219" s="42"/>
      <c r="T3219" s="42"/>
      <c r="U3219" s="42"/>
      <c r="V3219" s="42"/>
      <c r="W3219" s="42"/>
      <c r="X3219" s="42"/>
      <c r="Y3219" s="25"/>
    </row>
    <row r="3220" spans="5:25">
      <c r="F3220" s="4"/>
      <c r="H3220" s="25"/>
      <c r="I3220" s="25"/>
      <c r="M3220" s="42"/>
      <c r="N3220" s="9"/>
      <c r="O3220" s="9"/>
      <c r="P3220" s="9"/>
      <c r="Q3220" s="8"/>
      <c r="R3220" s="8"/>
      <c r="S3220" s="42"/>
      <c r="T3220" s="42"/>
      <c r="U3220" s="42"/>
      <c r="V3220" s="42"/>
      <c r="W3220" s="42"/>
      <c r="X3220" s="42"/>
      <c r="Y3220" s="25"/>
    </row>
    <row r="3221" spans="5:25">
      <c r="F3221" s="4"/>
      <c r="H3221" s="25"/>
      <c r="I3221" s="25"/>
      <c r="M3221" s="42"/>
      <c r="N3221" s="9"/>
      <c r="O3221" s="9"/>
      <c r="P3221" s="9"/>
      <c r="Q3221" s="8"/>
      <c r="R3221" s="8"/>
      <c r="S3221" s="42"/>
      <c r="T3221" s="42"/>
      <c r="U3221" s="42"/>
      <c r="V3221" s="42"/>
      <c r="W3221" s="42"/>
      <c r="X3221" s="42"/>
      <c r="Y3221" s="25"/>
    </row>
    <row r="3222" spans="5:25">
      <c r="F3222" s="4"/>
      <c r="H3222" s="25"/>
      <c r="I3222" s="25"/>
      <c r="M3222" s="42"/>
      <c r="N3222" s="9"/>
      <c r="O3222" s="9"/>
      <c r="P3222" s="9"/>
      <c r="Q3222" s="8"/>
      <c r="R3222" s="8"/>
      <c r="S3222" s="42"/>
      <c r="T3222" s="42"/>
      <c r="U3222" s="42"/>
      <c r="V3222" s="42"/>
      <c r="W3222" s="42"/>
      <c r="X3222" s="42"/>
      <c r="Y3222" s="25"/>
    </row>
    <row r="3223" spans="5:25">
      <c r="F3223" s="4"/>
      <c r="H3223" s="25"/>
      <c r="I3223" s="25"/>
      <c r="M3223" s="42"/>
      <c r="N3223" s="9"/>
      <c r="O3223" s="9"/>
      <c r="P3223" s="9"/>
      <c r="Q3223" s="8"/>
      <c r="R3223" s="8"/>
      <c r="S3223" s="42"/>
      <c r="T3223" s="42"/>
      <c r="U3223" s="42"/>
      <c r="V3223" s="42"/>
      <c r="W3223" s="42"/>
      <c r="X3223" s="42"/>
      <c r="Y3223" s="25"/>
    </row>
    <row r="3224" spans="5:25">
      <c r="E3224" s="38"/>
      <c r="F3224" s="4"/>
      <c r="H3224" s="25"/>
      <c r="I3224" s="25"/>
      <c r="M3224" s="42"/>
      <c r="N3224" s="9"/>
      <c r="O3224" s="9"/>
      <c r="P3224" s="9"/>
      <c r="Q3224" s="8"/>
      <c r="R3224" s="8"/>
      <c r="S3224" s="42"/>
      <c r="T3224" s="42"/>
      <c r="U3224" s="42"/>
      <c r="V3224" s="42"/>
      <c r="W3224" s="42"/>
      <c r="X3224" s="42"/>
      <c r="Y3224" s="25"/>
    </row>
    <row r="3225" spans="5:25">
      <c r="F3225" s="4"/>
      <c r="H3225" s="25"/>
      <c r="I3225" s="25"/>
      <c r="M3225" s="42"/>
      <c r="N3225" s="9"/>
      <c r="O3225" s="9"/>
      <c r="P3225" s="9"/>
      <c r="Q3225" s="8"/>
      <c r="R3225" s="8"/>
      <c r="S3225" s="42"/>
      <c r="T3225" s="42"/>
      <c r="U3225" s="42"/>
      <c r="V3225" s="42"/>
      <c r="W3225" s="42"/>
      <c r="X3225" s="42"/>
      <c r="Y3225" s="25"/>
    </row>
    <row r="3226" spans="5:25">
      <c r="F3226" s="4"/>
      <c r="H3226" s="25"/>
      <c r="I3226" s="25"/>
      <c r="M3226" s="42"/>
      <c r="N3226" s="9"/>
      <c r="O3226" s="9"/>
      <c r="P3226" s="9"/>
      <c r="Q3226" s="8"/>
      <c r="R3226" s="8"/>
      <c r="S3226" s="42"/>
      <c r="T3226" s="42"/>
      <c r="U3226" s="42"/>
      <c r="V3226" s="42"/>
      <c r="W3226" s="42"/>
      <c r="X3226" s="42"/>
      <c r="Y3226" s="25"/>
    </row>
    <row r="3227" spans="5:25">
      <c r="F3227" s="4"/>
      <c r="H3227" s="25"/>
      <c r="I3227" s="25"/>
      <c r="M3227" s="42"/>
      <c r="N3227" s="9"/>
      <c r="O3227" s="9"/>
      <c r="P3227" s="9"/>
      <c r="Q3227" s="8"/>
      <c r="R3227" s="8"/>
      <c r="S3227" s="42"/>
      <c r="T3227" s="42"/>
      <c r="U3227" s="42"/>
      <c r="V3227" s="42"/>
      <c r="W3227" s="42"/>
      <c r="X3227" s="42"/>
      <c r="Y3227" s="25"/>
    </row>
    <row r="3228" spans="5:25">
      <c r="F3228" s="4"/>
      <c r="H3228" s="25"/>
      <c r="I3228" s="25"/>
      <c r="M3228" s="42"/>
      <c r="N3228" s="9"/>
      <c r="O3228" s="9"/>
      <c r="P3228" s="9"/>
      <c r="Q3228" s="8"/>
      <c r="R3228" s="8"/>
      <c r="S3228" s="42"/>
      <c r="T3228" s="42"/>
      <c r="U3228" s="42"/>
      <c r="V3228" s="42"/>
      <c r="W3228" s="42"/>
      <c r="X3228" s="42"/>
      <c r="Y3228" s="25"/>
    </row>
    <row r="3229" spans="5:25">
      <c r="F3229" s="4"/>
      <c r="H3229" s="25"/>
      <c r="I3229" s="25"/>
      <c r="M3229" s="42"/>
      <c r="N3229" s="9"/>
      <c r="O3229" s="9"/>
      <c r="P3229" s="9"/>
      <c r="Q3229" s="8"/>
      <c r="R3229" s="8"/>
      <c r="S3229" s="42"/>
      <c r="T3229" s="42"/>
      <c r="U3229" s="42"/>
      <c r="V3229" s="42"/>
      <c r="W3229" s="42"/>
      <c r="X3229" s="42"/>
      <c r="Y3229" s="25"/>
    </row>
    <row r="3230" spans="5:25">
      <c r="F3230" s="4"/>
      <c r="H3230" s="25"/>
      <c r="I3230" s="25"/>
      <c r="M3230" s="42"/>
      <c r="N3230" s="9"/>
      <c r="O3230" s="9"/>
      <c r="P3230" s="9"/>
      <c r="Q3230" s="8"/>
      <c r="R3230" s="8"/>
      <c r="S3230" s="42"/>
      <c r="T3230" s="42"/>
      <c r="U3230" s="42"/>
      <c r="V3230" s="42"/>
      <c r="W3230" s="42"/>
      <c r="X3230" s="42"/>
      <c r="Y3230" s="25"/>
    </row>
    <row r="3231" spans="5:25">
      <c r="F3231" s="4"/>
      <c r="H3231" s="25"/>
      <c r="I3231" s="25"/>
      <c r="M3231" s="42"/>
      <c r="N3231" s="9"/>
      <c r="O3231" s="9"/>
      <c r="P3231" s="9"/>
      <c r="Q3231" s="8"/>
      <c r="R3231" s="8"/>
      <c r="S3231" s="42"/>
      <c r="T3231" s="42"/>
      <c r="U3231" s="42"/>
      <c r="V3231" s="42"/>
      <c r="W3231" s="42"/>
      <c r="X3231" s="42"/>
      <c r="Y3231" s="25"/>
    </row>
    <row r="3232" spans="5:25">
      <c r="F3232" s="4"/>
      <c r="H3232" s="25"/>
      <c r="I3232" s="25"/>
      <c r="M3232" s="42"/>
      <c r="N3232" s="9"/>
      <c r="O3232" s="9"/>
      <c r="P3232" s="9"/>
      <c r="Q3232" s="8"/>
      <c r="R3232" s="8"/>
      <c r="S3232" s="42"/>
      <c r="T3232" s="42"/>
      <c r="U3232" s="42"/>
      <c r="V3232" s="42"/>
      <c r="W3232" s="42"/>
      <c r="X3232" s="42"/>
      <c r="Y3232" s="25"/>
    </row>
    <row r="3233" spans="6:25">
      <c r="F3233" s="4"/>
      <c r="H3233" s="25"/>
      <c r="I3233" s="25"/>
      <c r="M3233" s="42"/>
      <c r="N3233" s="9"/>
      <c r="O3233" s="9"/>
      <c r="P3233" s="9"/>
      <c r="Q3233" s="8"/>
      <c r="R3233" s="8"/>
      <c r="S3233" s="42"/>
      <c r="T3233" s="42"/>
      <c r="U3233" s="42"/>
      <c r="V3233" s="42"/>
      <c r="W3233" s="42"/>
      <c r="X3233" s="42"/>
      <c r="Y3233" s="25"/>
    </row>
    <row r="3234" spans="6:25">
      <c r="F3234" s="4"/>
      <c r="H3234" s="25"/>
      <c r="I3234" s="25"/>
      <c r="M3234" s="42"/>
      <c r="N3234" s="9"/>
      <c r="O3234" s="9"/>
      <c r="P3234" s="9"/>
      <c r="Q3234" s="8"/>
      <c r="R3234" s="8"/>
      <c r="S3234" s="42"/>
      <c r="T3234" s="42"/>
      <c r="U3234" s="42"/>
      <c r="V3234" s="42"/>
      <c r="W3234" s="42"/>
      <c r="X3234" s="42"/>
      <c r="Y3234" s="25"/>
    </row>
    <row r="3235" spans="6:25">
      <c r="F3235" s="4"/>
      <c r="H3235" s="25"/>
      <c r="I3235" s="25"/>
      <c r="M3235" s="42"/>
      <c r="N3235" s="9"/>
      <c r="O3235" s="9"/>
      <c r="P3235" s="9"/>
      <c r="Q3235" s="8"/>
      <c r="R3235" s="8"/>
      <c r="S3235" s="42"/>
      <c r="T3235" s="42"/>
      <c r="U3235" s="42"/>
      <c r="V3235" s="42"/>
      <c r="W3235" s="42"/>
      <c r="X3235" s="42"/>
      <c r="Y3235" s="25"/>
    </row>
    <row r="3236" spans="6:25">
      <c r="F3236" s="4"/>
      <c r="H3236" s="25"/>
      <c r="I3236" s="25"/>
      <c r="M3236" s="42"/>
      <c r="N3236" s="9"/>
      <c r="O3236" s="9"/>
      <c r="P3236" s="9"/>
      <c r="Q3236" s="8"/>
      <c r="R3236" s="8"/>
      <c r="S3236" s="42"/>
      <c r="T3236" s="42"/>
      <c r="U3236" s="42"/>
      <c r="V3236" s="42"/>
      <c r="W3236" s="42"/>
      <c r="X3236" s="42"/>
      <c r="Y3236" s="25"/>
    </row>
    <row r="3237" spans="6:25">
      <c r="F3237" s="4"/>
      <c r="H3237" s="25"/>
      <c r="I3237" s="25"/>
      <c r="M3237" s="42"/>
      <c r="N3237" s="9"/>
      <c r="O3237" s="9"/>
      <c r="P3237" s="9"/>
      <c r="Q3237" s="8"/>
      <c r="R3237" s="8"/>
      <c r="S3237" s="42"/>
      <c r="T3237" s="42"/>
      <c r="U3237" s="42"/>
      <c r="V3237" s="42"/>
      <c r="W3237" s="42"/>
      <c r="X3237" s="42"/>
      <c r="Y3237" s="25"/>
    </row>
    <row r="3238" spans="6:25">
      <c r="F3238" s="4"/>
      <c r="H3238" s="25"/>
      <c r="I3238" s="25"/>
      <c r="M3238" s="42"/>
      <c r="N3238" s="9"/>
      <c r="O3238" s="9"/>
      <c r="P3238" s="9"/>
      <c r="Q3238" s="8"/>
      <c r="R3238" s="8"/>
      <c r="S3238" s="42"/>
      <c r="T3238" s="42"/>
      <c r="U3238" s="42"/>
      <c r="V3238" s="42"/>
      <c r="W3238" s="42"/>
      <c r="X3238" s="42"/>
      <c r="Y3238" s="25"/>
    </row>
    <row r="3239" spans="6:25">
      <c r="F3239" s="4"/>
      <c r="H3239" s="25"/>
      <c r="I3239" s="25"/>
      <c r="M3239" s="42"/>
      <c r="N3239" s="9"/>
      <c r="O3239" s="9"/>
      <c r="P3239" s="9"/>
      <c r="Q3239" s="8"/>
      <c r="R3239" s="8"/>
      <c r="S3239" s="42"/>
      <c r="T3239" s="42"/>
      <c r="U3239" s="42"/>
      <c r="V3239" s="42"/>
      <c r="W3239" s="42"/>
      <c r="X3239" s="42"/>
      <c r="Y3239" s="25"/>
    </row>
    <row r="3240" spans="6:25">
      <c r="F3240" s="4"/>
      <c r="H3240" s="25"/>
      <c r="I3240" s="25"/>
      <c r="M3240" s="42"/>
      <c r="N3240" s="9"/>
      <c r="O3240" s="9"/>
      <c r="P3240" s="9"/>
      <c r="Q3240" s="8"/>
      <c r="R3240" s="8"/>
      <c r="S3240" s="42"/>
      <c r="T3240" s="42"/>
      <c r="U3240" s="42"/>
      <c r="V3240" s="42"/>
      <c r="W3240" s="42"/>
      <c r="X3240" s="42"/>
      <c r="Y3240" s="25"/>
    </row>
    <row r="3241" spans="6:25">
      <c r="F3241" s="4"/>
      <c r="H3241" s="25"/>
      <c r="I3241" s="25"/>
      <c r="M3241" s="42"/>
      <c r="N3241" s="9"/>
      <c r="O3241" s="9"/>
      <c r="P3241" s="9"/>
      <c r="Q3241" s="8"/>
      <c r="R3241" s="8"/>
      <c r="S3241" s="42"/>
      <c r="T3241" s="42"/>
      <c r="U3241" s="42"/>
      <c r="V3241" s="42"/>
      <c r="W3241" s="42"/>
      <c r="X3241" s="42"/>
      <c r="Y3241" s="25"/>
    </row>
    <row r="3242" spans="6:25">
      <c r="F3242" s="4"/>
      <c r="H3242" s="25"/>
      <c r="I3242" s="25"/>
      <c r="M3242" s="42"/>
      <c r="N3242" s="9"/>
      <c r="O3242" s="9"/>
      <c r="P3242" s="9"/>
      <c r="Q3242" s="8"/>
      <c r="R3242" s="8"/>
      <c r="S3242" s="42"/>
      <c r="T3242" s="42"/>
      <c r="U3242" s="42"/>
      <c r="V3242" s="42"/>
      <c r="W3242" s="42"/>
      <c r="X3242" s="42"/>
      <c r="Y3242" s="25"/>
    </row>
    <row r="3243" spans="6:25">
      <c r="F3243" s="4"/>
      <c r="H3243" s="25"/>
      <c r="I3243" s="25"/>
      <c r="M3243" s="42"/>
      <c r="N3243" s="9"/>
      <c r="O3243" s="9"/>
      <c r="P3243" s="9"/>
      <c r="Q3243" s="8"/>
      <c r="R3243" s="8"/>
      <c r="S3243" s="42"/>
      <c r="T3243" s="42"/>
      <c r="U3243" s="42"/>
      <c r="V3243" s="42"/>
      <c r="W3243" s="42"/>
      <c r="X3243" s="42"/>
      <c r="Y3243" s="25"/>
    </row>
    <row r="3244" spans="6:25">
      <c r="F3244" s="4"/>
      <c r="H3244" s="25"/>
      <c r="I3244" s="25"/>
      <c r="M3244" s="42"/>
      <c r="N3244" s="9"/>
      <c r="O3244" s="9"/>
      <c r="P3244" s="9"/>
      <c r="Q3244" s="8"/>
      <c r="R3244" s="8"/>
      <c r="S3244" s="42"/>
      <c r="T3244" s="42"/>
      <c r="U3244" s="42"/>
      <c r="V3244" s="42"/>
      <c r="W3244" s="42"/>
      <c r="X3244" s="42"/>
      <c r="Y3244" s="25"/>
    </row>
    <row r="3245" spans="6:25">
      <c r="F3245" s="4"/>
      <c r="H3245" s="25"/>
      <c r="I3245" s="25"/>
      <c r="M3245" s="42"/>
      <c r="N3245" s="9"/>
      <c r="O3245" s="9"/>
      <c r="P3245" s="9"/>
      <c r="Q3245" s="8"/>
      <c r="R3245" s="8"/>
      <c r="S3245" s="42"/>
      <c r="T3245" s="42"/>
      <c r="U3245" s="42"/>
      <c r="V3245" s="42"/>
      <c r="W3245" s="42"/>
      <c r="X3245" s="42"/>
      <c r="Y3245" s="25"/>
    </row>
    <row r="3246" spans="6:25">
      <c r="F3246" s="4"/>
      <c r="H3246" s="25"/>
      <c r="I3246" s="25"/>
      <c r="M3246" s="42"/>
      <c r="N3246" s="9"/>
      <c r="O3246" s="9"/>
      <c r="P3246" s="9"/>
      <c r="Q3246" s="8"/>
      <c r="R3246" s="8"/>
      <c r="S3246" s="42"/>
      <c r="T3246" s="42"/>
      <c r="U3246" s="42"/>
      <c r="V3246" s="42"/>
      <c r="W3246" s="42"/>
      <c r="X3246" s="42"/>
      <c r="Y3246" s="25"/>
    </row>
    <row r="3247" spans="6:25">
      <c r="F3247" s="4"/>
      <c r="H3247" s="25"/>
      <c r="I3247" s="25"/>
      <c r="M3247" s="42"/>
      <c r="N3247" s="9"/>
      <c r="O3247" s="9"/>
      <c r="P3247" s="9"/>
      <c r="Q3247" s="8"/>
      <c r="R3247" s="8"/>
      <c r="S3247" s="42"/>
      <c r="T3247" s="42"/>
      <c r="U3247" s="42"/>
      <c r="V3247" s="42"/>
      <c r="W3247" s="42"/>
      <c r="X3247" s="42"/>
      <c r="Y3247" s="25"/>
    </row>
    <row r="3248" spans="6:25">
      <c r="F3248" s="4"/>
      <c r="H3248" s="25"/>
      <c r="I3248" s="25"/>
      <c r="M3248" s="42"/>
      <c r="N3248" s="9"/>
      <c r="O3248" s="9"/>
      <c r="P3248" s="9"/>
      <c r="Q3248" s="8"/>
      <c r="R3248" s="8"/>
      <c r="S3248" s="42"/>
      <c r="T3248" s="42"/>
      <c r="U3248" s="42"/>
      <c r="V3248" s="42"/>
      <c r="W3248" s="42"/>
      <c r="X3248" s="42"/>
      <c r="Y3248" s="25"/>
    </row>
    <row r="3249" spans="6:25">
      <c r="F3249" s="4"/>
      <c r="H3249" s="25"/>
      <c r="I3249" s="25"/>
      <c r="M3249" s="42"/>
      <c r="N3249" s="9"/>
      <c r="O3249" s="9"/>
      <c r="P3249" s="9"/>
      <c r="Q3249" s="8"/>
      <c r="R3249" s="8"/>
      <c r="S3249" s="42"/>
      <c r="T3249" s="42"/>
      <c r="U3249" s="42"/>
      <c r="V3249" s="42"/>
      <c r="W3249" s="42"/>
      <c r="X3249" s="42"/>
      <c r="Y3249" s="25"/>
    </row>
    <row r="3250" spans="6:25">
      <c r="F3250" s="4"/>
      <c r="H3250" s="25"/>
      <c r="I3250" s="25"/>
      <c r="M3250" s="42"/>
      <c r="N3250" s="9"/>
      <c r="O3250" s="9"/>
      <c r="P3250" s="9"/>
      <c r="Q3250" s="8"/>
      <c r="R3250" s="8"/>
      <c r="S3250" s="42"/>
      <c r="T3250" s="42"/>
      <c r="U3250" s="42"/>
      <c r="V3250" s="42"/>
      <c r="W3250" s="42"/>
      <c r="X3250" s="42"/>
      <c r="Y3250" s="25"/>
    </row>
    <row r="3251" spans="6:25">
      <c r="F3251" s="4"/>
      <c r="H3251" s="25"/>
      <c r="I3251" s="25"/>
      <c r="M3251" s="42"/>
      <c r="N3251" s="9"/>
      <c r="O3251" s="9"/>
      <c r="P3251" s="9"/>
      <c r="Q3251" s="8"/>
      <c r="R3251" s="8"/>
      <c r="S3251" s="42"/>
      <c r="T3251" s="42"/>
      <c r="U3251" s="42"/>
      <c r="V3251" s="42"/>
      <c r="W3251" s="42"/>
      <c r="X3251" s="42"/>
      <c r="Y3251" s="25"/>
    </row>
    <row r="3252" spans="6:25">
      <c r="F3252" s="4"/>
      <c r="H3252" s="25"/>
      <c r="I3252" s="25"/>
      <c r="M3252" s="42"/>
      <c r="N3252" s="9"/>
      <c r="O3252" s="9"/>
      <c r="P3252" s="9"/>
      <c r="Q3252" s="8"/>
      <c r="R3252" s="8"/>
      <c r="S3252" s="42"/>
      <c r="T3252" s="42"/>
      <c r="U3252" s="42"/>
      <c r="V3252" s="42"/>
      <c r="W3252" s="42"/>
      <c r="X3252" s="42"/>
      <c r="Y3252" s="25"/>
    </row>
    <row r="3253" spans="6:25">
      <c r="F3253" s="4"/>
      <c r="H3253" s="25"/>
      <c r="I3253" s="25"/>
      <c r="M3253" s="42"/>
      <c r="N3253" s="9"/>
      <c r="O3253" s="9"/>
      <c r="P3253" s="9"/>
      <c r="Q3253" s="8"/>
      <c r="R3253" s="8"/>
      <c r="S3253" s="42"/>
      <c r="T3253" s="42"/>
      <c r="U3253" s="42"/>
      <c r="V3253" s="42"/>
      <c r="W3253" s="42"/>
      <c r="X3253" s="42"/>
      <c r="Y3253" s="25"/>
    </row>
    <row r="3254" spans="6:25">
      <c r="F3254" s="4"/>
      <c r="H3254" s="25"/>
      <c r="I3254" s="25"/>
      <c r="M3254" s="42"/>
      <c r="N3254" s="9"/>
      <c r="O3254" s="9"/>
      <c r="P3254" s="9"/>
      <c r="Q3254" s="8"/>
      <c r="R3254" s="8"/>
      <c r="S3254" s="42"/>
      <c r="T3254" s="42"/>
      <c r="U3254" s="42"/>
      <c r="V3254" s="42"/>
      <c r="W3254" s="42"/>
      <c r="X3254" s="42"/>
      <c r="Y3254" s="25"/>
    </row>
    <row r="3255" spans="6:25">
      <c r="F3255" s="4"/>
      <c r="H3255" s="25"/>
      <c r="I3255" s="25"/>
      <c r="M3255" s="42"/>
      <c r="N3255" s="9"/>
      <c r="O3255" s="9"/>
      <c r="P3255" s="9"/>
      <c r="Q3255" s="8"/>
      <c r="R3255" s="8"/>
      <c r="S3255" s="42"/>
      <c r="T3255" s="42"/>
      <c r="U3255" s="42"/>
      <c r="V3255" s="42"/>
      <c r="W3255" s="42"/>
      <c r="X3255" s="42"/>
      <c r="Y3255" s="25"/>
    </row>
    <row r="3256" spans="6:25">
      <c r="F3256" s="4"/>
      <c r="H3256" s="25"/>
      <c r="I3256" s="25"/>
      <c r="M3256" s="42"/>
      <c r="N3256" s="9"/>
      <c r="O3256" s="9"/>
      <c r="P3256" s="9"/>
      <c r="Q3256" s="8"/>
      <c r="R3256" s="8"/>
      <c r="S3256" s="42"/>
      <c r="T3256" s="42"/>
      <c r="U3256" s="42"/>
      <c r="V3256" s="42"/>
      <c r="W3256" s="42"/>
      <c r="X3256" s="42"/>
      <c r="Y3256" s="25"/>
    </row>
    <row r="3257" spans="6:25">
      <c r="F3257" s="4"/>
      <c r="H3257" s="25"/>
      <c r="I3257" s="25"/>
      <c r="M3257" s="42"/>
      <c r="N3257" s="9"/>
      <c r="O3257" s="9"/>
      <c r="P3257" s="9"/>
      <c r="Q3257" s="8"/>
      <c r="R3257" s="8"/>
      <c r="S3257" s="42"/>
      <c r="T3257" s="42"/>
      <c r="U3257" s="42"/>
      <c r="V3257" s="42"/>
      <c r="W3257" s="42"/>
      <c r="X3257" s="42"/>
      <c r="Y3257" s="25"/>
    </row>
    <row r="3258" spans="6:25">
      <c r="F3258" s="4"/>
      <c r="H3258" s="25"/>
      <c r="I3258" s="25"/>
      <c r="M3258" s="42"/>
      <c r="N3258" s="9"/>
      <c r="O3258" s="9"/>
      <c r="P3258" s="9"/>
      <c r="Q3258" s="8"/>
      <c r="R3258" s="8"/>
      <c r="S3258" s="42"/>
      <c r="T3258" s="42"/>
      <c r="U3258" s="42"/>
      <c r="V3258" s="42"/>
      <c r="W3258" s="42"/>
      <c r="X3258" s="42"/>
      <c r="Y3258" s="25"/>
    </row>
    <row r="3259" spans="6:25">
      <c r="F3259" s="4"/>
      <c r="H3259" s="25"/>
      <c r="I3259" s="25"/>
      <c r="M3259" s="42"/>
      <c r="N3259" s="9"/>
      <c r="O3259" s="9"/>
      <c r="P3259" s="9"/>
      <c r="Q3259" s="8"/>
      <c r="R3259" s="8"/>
      <c r="S3259" s="42"/>
      <c r="T3259" s="42"/>
      <c r="U3259" s="42"/>
      <c r="V3259" s="42"/>
      <c r="W3259" s="42"/>
      <c r="X3259" s="42"/>
      <c r="Y3259" s="25"/>
    </row>
    <row r="3260" spans="6:25">
      <c r="F3260" s="4"/>
      <c r="H3260" s="25"/>
      <c r="I3260" s="25"/>
      <c r="M3260" s="42"/>
      <c r="N3260" s="9"/>
      <c r="O3260" s="9"/>
      <c r="P3260" s="9"/>
      <c r="Q3260" s="8"/>
      <c r="R3260" s="8"/>
      <c r="S3260" s="42"/>
      <c r="T3260" s="42"/>
      <c r="U3260" s="42"/>
      <c r="V3260" s="42"/>
      <c r="W3260" s="42"/>
      <c r="X3260" s="42"/>
      <c r="Y3260" s="25"/>
    </row>
    <row r="3261" spans="6:25">
      <c r="F3261" s="4"/>
      <c r="H3261" s="25"/>
      <c r="I3261" s="25"/>
      <c r="M3261" s="42"/>
      <c r="N3261" s="9"/>
      <c r="O3261" s="9"/>
      <c r="P3261" s="9"/>
      <c r="Q3261" s="8"/>
      <c r="R3261" s="8"/>
      <c r="S3261" s="42"/>
      <c r="T3261" s="42"/>
      <c r="U3261" s="42"/>
      <c r="V3261" s="42"/>
      <c r="W3261" s="42"/>
      <c r="X3261" s="42"/>
      <c r="Y3261" s="25"/>
    </row>
    <row r="3262" spans="6:25">
      <c r="F3262" s="4"/>
      <c r="H3262" s="25"/>
      <c r="I3262" s="25"/>
      <c r="M3262" s="42"/>
      <c r="N3262" s="9"/>
      <c r="O3262" s="9"/>
      <c r="P3262" s="9"/>
      <c r="Q3262" s="8"/>
      <c r="R3262" s="8"/>
      <c r="S3262" s="42"/>
      <c r="T3262" s="42"/>
      <c r="U3262" s="42"/>
      <c r="V3262" s="42"/>
      <c r="W3262" s="42"/>
      <c r="X3262" s="42"/>
      <c r="Y3262" s="25"/>
    </row>
    <row r="3263" spans="6:25">
      <c r="F3263" s="4"/>
      <c r="H3263" s="25"/>
      <c r="I3263" s="25"/>
      <c r="M3263" s="42"/>
      <c r="N3263" s="9"/>
      <c r="O3263" s="9"/>
      <c r="P3263" s="9"/>
      <c r="Q3263" s="8"/>
      <c r="R3263" s="8"/>
      <c r="S3263" s="42"/>
      <c r="T3263" s="42"/>
      <c r="U3263" s="42"/>
      <c r="V3263" s="42"/>
      <c r="W3263" s="42"/>
      <c r="X3263" s="42"/>
      <c r="Y3263" s="25"/>
    </row>
    <row r="3264" spans="6:25">
      <c r="F3264" s="4"/>
      <c r="H3264" s="25"/>
      <c r="I3264" s="25"/>
      <c r="M3264" s="42"/>
      <c r="N3264" s="9"/>
      <c r="O3264" s="9"/>
      <c r="P3264" s="9"/>
      <c r="Q3264" s="8"/>
      <c r="R3264" s="8"/>
      <c r="S3264" s="42"/>
      <c r="T3264" s="42"/>
      <c r="U3264" s="42"/>
      <c r="V3264" s="42"/>
      <c r="W3264" s="42"/>
      <c r="X3264" s="42"/>
      <c r="Y3264" s="25"/>
    </row>
    <row r="3265" spans="5:25">
      <c r="F3265" s="4"/>
      <c r="H3265" s="25"/>
      <c r="I3265" s="25"/>
      <c r="M3265" s="42"/>
      <c r="N3265" s="9"/>
      <c r="O3265" s="9"/>
      <c r="P3265" s="9"/>
      <c r="Q3265" s="8"/>
      <c r="R3265" s="8"/>
      <c r="S3265" s="42"/>
      <c r="T3265" s="42"/>
      <c r="U3265" s="42"/>
      <c r="V3265" s="42"/>
      <c r="W3265" s="42"/>
      <c r="X3265" s="42"/>
      <c r="Y3265" s="25"/>
    </row>
    <row r="3266" spans="5:25">
      <c r="F3266" s="4"/>
      <c r="H3266" s="25"/>
      <c r="I3266" s="25"/>
      <c r="M3266" s="42"/>
      <c r="N3266" s="9"/>
      <c r="O3266" s="9"/>
      <c r="P3266" s="9"/>
      <c r="Q3266" s="8"/>
      <c r="R3266" s="8"/>
      <c r="S3266" s="42"/>
      <c r="T3266" s="42"/>
      <c r="U3266" s="42"/>
      <c r="V3266" s="42"/>
      <c r="W3266" s="42"/>
      <c r="X3266" s="42"/>
      <c r="Y3266" s="25"/>
    </row>
    <row r="3267" spans="5:25">
      <c r="E3267" s="38"/>
      <c r="F3267" s="4"/>
      <c r="H3267" s="25"/>
      <c r="I3267" s="25"/>
      <c r="M3267" s="42"/>
      <c r="N3267" s="9"/>
      <c r="O3267" s="9"/>
      <c r="P3267" s="9"/>
      <c r="Q3267" s="8"/>
      <c r="R3267" s="8"/>
      <c r="S3267" s="42"/>
      <c r="T3267" s="42"/>
      <c r="U3267" s="42"/>
      <c r="V3267" s="42"/>
      <c r="W3267" s="42"/>
      <c r="X3267" s="42"/>
      <c r="Y3267" s="25"/>
    </row>
    <row r="3268" spans="5:25">
      <c r="F3268" s="4"/>
      <c r="H3268" s="25"/>
      <c r="I3268" s="25"/>
      <c r="M3268" s="42"/>
      <c r="N3268" s="9"/>
      <c r="O3268" s="9"/>
      <c r="P3268" s="9"/>
      <c r="Q3268" s="8"/>
      <c r="R3268" s="8"/>
      <c r="S3268" s="42"/>
      <c r="T3268" s="42"/>
      <c r="U3268" s="42"/>
      <c r="V3268" s="42"/>
      <c r="W3268" s="42"/>
      <c r="X3268" s="42"/>
      <c r="Y3268" s="25"/>
    </row>
    <row r="3269" spans="5:25">
      <c r="F3269" s="4"/>
      <c r="H3269" s="25"/>
      <c r="I3269" s="25"/>
      <c r="M3269" s="42"/>
      <c r="N3269" s="9"/>
      <c r="O3269" s="9"/>
      <c r="P3269" s="9"/>
      <c r="Q3269" s="8"/>
      <c r="R3269" s="8"/>
      <c r="S3269" s="42"/>
      <c r="T3269" s="42"/>
      <c r="U3269" s="42"/>
      <c r="V3269" s="42"/>
      <c r="W3269" s="42"/>
      <c r="X3269" s="42"/>
      <c r="Y3269" s="25"/>
    </row>
    <row r="3270" spans="5:25">
      <c r="F3270" s="4"/>
      <c r="H3270" s="25"/>
      <c r="I3270" s="25"/>
      <c r="M3270" s="42"/>
      <c r="N3270" s="9"/>
      <c r="O3270" s="9"/>
      <c r="P3270" s="9"/>
      <c r="Q3270" s="8"/>
      <c r="R3270" s="8"/>
      <c r="S3270" s="42"/>
      <c r="T3270" s="42"/>
      <c r="U3270" s="42"/>
      <c r="V3270" s="42"/>
      <c r="W3270" s="42"/>
      <c r="X3270" s="42"/>
      <c r="Y3270" s="25"/>
    </row>
    <row r="3271" spans="5:25">
      <c r="F3271" s="4"/>
      <c r="H3271" s="25"/>
      <c r="I3271" s="25"/>
      <c r="M3271" s="42"/>
      <c r="N3271" s="9"/>
      <c r="O3271" s="9"/>
      <c r="P3271" s="9"/>
      <c r="Q3271" s="8"/>
      <c r="R3271" s="8"/>
      <c r="S3271" s="42"/>
      <c r="T3271" s="42"/>
      <c r="U3271" s="42"/>
      <c r="V3271" s="42"/>
      <c r="W3271" s="42"/>
      <c r="X3271" s="42"/>
      <c r="Y3271" s="25"/>
    </row>
    <row r="3272" spans="5:25">
      <c r="E3272" s="38"/>
      <c r="F3272" s="4"/>
      <c r="H3272" s="25"/>
      <c r="I3272" s="25"/>
      <c r="M3272" s="42"/>
      <c r="N3272" s="9"/>
      <c r="O3272" s="9"/>
      <c r="P3272" s="9"/>
      <c r="Q3272" s="8"/>
      <c r="R3272" s="8"/>
      <c r="S3272" s="42"/>
      <c r="T3272" s="42"/>
      <c r="U3272" s="42"/>
      <c r="V3272" s="42"/>
      <c r="W3272" s="42"/>
      <c r="X3272" s="42"/>
      <c r="Y3272" s="25"/>
    </row>
    <row r="3273" spans="5:25">
      <c r="F3273" s="4"/>
      <c r="H3273" s="25"/>
      <c r="I3273" s="25"/>
      <c r="M3273" s="42"/>
      <c r="N3273" s="9"/>
      <c r="O3273" s="9"/>
      <c r="P3273" s="9"/>
      <c r="Q3273" s="8"/>
      <c r="R3273" s="8"/>
      <c r="S3273" s="42"/>
      <c r="T3273" s="42"/>
      <c r="U3273" s="42"/>
      <c r="V3273" s="42"/>
      <c r="W3273" s="42"/>
      <c r="X3273" s="42"/>
      <c r="Y3273" s="25"/>
    </row>
    <row r="3274" spans="5:25">
      <c r="F3274" s="4"/>
      <c r="H3274" s="25"/>
      <c r="I3274" s="25"/>
      <c r="M3274" s="42"/>
      <c r="N3274" s="9"/>
      <c r="O3274" s="9"/>
      <c r="P3274" s="9"/>
      <c r="Q3274" s="8"/>
      <c r="R3274" s="8"/>
      <c r="S3274" s="42"/>
      <c r="T3274" s="42"/>
      <c r="U3274" s="42"/>
      <c r="V3274" s="42"/>
      <c r="W3274" s="42"/>
      <c r="X3274" s="42"/>
      <c r="Y3274" s="25"/>
    </row>
    <row r="3275" spans="5:25">
      <c r="F3275" s="4"/>
      <c r="H3275" s="25"/>
      <c r="I3275" s="25"/>
      <c r="M3275" s="42"/>
      <c r="N3275" s="9"/>
      <c r="O3275" s="9"/>
      <c r="P3275" s="9"/>
      <c r="Q3275" s="8"/>
      <c r="R3275" s="8"/>
      <c r="S3275" s="42"/>
      <c r="T3275" s="42"/>
      <c r="U3275" s="42"/>
      <c r="V3275" s="42"/>
      <c r="W3275" s="42"/>
      <c r="X3275" s="42"/>
      <c r="Y3275" s="25"/>
    </row>
    <row r="3276" spans="5:25">
      <c r="F3276" s="4"/>
      <c r="H3276" s="25"/>
      <c r="I3276" s="25"/>
      <c r="M3276" s="42"/>
      <c r="N3276" s="9"/>
      <c r="O3276" s="9"/>
      <c r="P3276" s="9"/>
      <c r="Q3276" s="8"/>
      <c r="R3276" s="8"/>
      <c r="S3276" s="42"/>
      <c r="T3276" s="42"/>
      <c r="U3276" s="42"/>
      <c r="V3276" s="42"/>
      <c r="W3276" s="42"/>
      <c r="X3276" s="42"/>
      <c r="Y3276" s="25"/>
    </row>
    <row r="3277" spans="5:25">
      <c r="F3277" s="4"/>
      <c r="H3277" s="25"/>
      <c r="I3277" s="25"/>
      <c r="M3277" s="42"/>
      <c r="N3277" s="9"/>
      <c r="O3277" s="9"/>
      <c r="P3277" s="9"/>
      <c r="Q3277" s="8"/>
      <c r="R3277" s="8"/>
      <c r="S3277" s="42"/>
      <c r="T3277" s="42"/>
      <c r="U3277" s="42"/>
      <c r="V3277" s="42"/>
      <c r="W3277" s="42"/>
      <c r="X3277" s="42"/>
      <c r="Y3277" s="25"/>
    </row>
    <row r="3278" spans="5:25">
      <c r="E3278" s="38"/>
      <c r="F3278" s="4"/>
      <c r="H3278" s="25"/>
      <c r="I3278" s="25"/>
      <c r="M3278" s="42"/>
      <c r="N3278" s="9"/>
      <c r="O3278" s="9"/>
      <c r="P3278" s="9"/>
      <c r="Q3278" s="8"/>
      <c r="R3278" s="8"/>
      <c r="S3278" s="42"/>
      <c r="T3278" s="42"/>
      <c r="U3278" s="42"/>
      <c r="V3278" s="42"/>
      <c r="W3278" s="42"/>
      <c r="X3278" s="42"/>
      <c r="Y3278" s="25"/>
    </row>
    <row r="3279" spans="5:25">
      <c r="F3279" s="4"/>
      <c r="H3279" s="25"/>
      <c r="I3279" s="25"/>
      <c r="M3279" s="42"/>
      <c r="N3279" s="9"/>
      <c r="O3279" s="9"/>
      <c r="P3279" s="9"/>
      <c r="Q3279" s="8"/>
      <c r="R3279" s="8"/>
      <c r="S3279" s="42"/>
      <c r="T3279" s="42"/>
      <c r="U3279" s="42"/>
      <c r="V3279" s="42"/>
      <c r="W3279" s="42"/>
      <c r="X3279" s="42"/>
      <c r="Y3279" s="25"/>
    </row>
    <row r="3280" spans="5:25">
      <c r="F3280" s="4"/>
      <c r="H3280" s="25"/>
      <c r="I3280" s="25"/>
      <c r="M3280" s="42"/>
      <c r="N3280" s="9"/>
      <c r="O3280" s="9"/>
      <c r="P3280" s="9"/>
      <c r="Q3280" s="8"/>
      <c r="R3280" s="8"/>
      <c r="S3280" s="42"/>
      <c r="T3280" s="42"/>
      <c r="U3280" s="42"/>
      <c r="V3280" s="42"/>
      <c r="W3280" s="42"/>
      <c r="X3280" s="42"/>
      <c r="Y3280" s="25"/>
    </row>
    <row r="3281" spans="5:25">
      <c r="F3281" s="4"/>
      <c r="H3281" s="25"/>
      <c r="I3281" s="25"/>
      <c r="M3281" s="42"/>
      <c r="N3281" s="9"/>
      <c r="O3281" s="9"/>
      <c r="P3281" s="9"/>
      <c r="Q3281" s="8"/>
      <c r="R3281" s="8"/>
      <c r="S3281" s="42"/>
      <c r="T3281" s="42"/>
      <c r="U3281" s="42"/>
      <c r="V3281" s="42"/>
      <c r="W3281" s="42"/>
      <c r="X3281" s="42"/>
      <c r="Y3281" s="25"/>
    </row>
    <row r="3282" spans="5:25">
      <c r="F3282" s="4"/>
      <c r="H3282" s="25"/>
      <c r="I3282" s="25"/>
      <c r="M3282" s="42"/>
      <c r="N3282" s="9"/>
      <c r="O3282" s="9"/>
      <c r="P3282" s="9"/>
      <c r="Q3282" s="8"/>
      <c r="R3282" s="8"/>
      <c r="S3282" s="42"/>
      <c r="T3282" s="42"/>
      <c r="U3282" s="42"/>
      <c r="V3282" s="42"/>
      <c r="W3282" s="42"/>
      <c r="X3282" s="42"/>
      <c r="Y3282" s="25"/>
    </row>
    <row r="3283" spans="5:25">
      <c r="F3283" s="4"/>
      <c r="H3283" s="25"/>
      <c r="I3283" s="25"/>
      <c r="M3283" s="42"/>
      <c r="N3283" s="9"/>
      <c r="O3283" s="9"/>
      <c r="P3283" s="9"/>
      <c r="Q3283" s="8"/>
      <c r="R3283" s="8"/>
      <c r="S3283" s="42"/>
      <c r="T3283" s="42"/>
      <c r="U3283" s="42"/>
      <c r="V3283" s="42"/>
      <c r="W3283" s="42"/>
      <c r="X3283" s="42"/>
      <c r="Y3283" s="25"/>
    </row>
    <row r="3284" spans="5:25">
      <c r="F3284" s="4"/>
      <c r="H3284" s="25"/>
      <c r="I3284" s="25"/>
      <c r="M3284" s="42"/>
      <c r="N3284" s="9"/>
      <c r="O3284" s="9"/>
      <c r="P3284" s="9"/>
      <c r="Q3284" s="8"/>
      <c r="R3284" s="8"/>
      <c r="S3284" s="42"/>
      <c r="T3284" s="42"/>
      <c r="U3284" s="42"/>
      <c r="V3284" s="42"/>
      <c r="W3284" s="42"/>
      <c r="X3284" s="42"/>
      <c r="Y3284" s="25"/>
    </row>
    <row r="3285" spans="5:25">
      <c r="F3285" s="4"/>
      <c r="H3285" s="25"/>
      <c r="I3285" s="25"/>
      <c r="M3285" s="42"/>
      <c r="N3285" s="9"/>
      <c r="O3285" s="9"/>
      <c r="P3285" s="9"/>
      <c r="Q3285" s="8"/>
      <c r="R3285" s="8"/>
      <c r="S3285" s="42"/>
      <c r="T3285" s="42"/>
      <c r="U3285" s="42"/>
      <c r="V3285" s="42"/>
      <c r="W3285" s="42"/>
      <c r="X3285" s="42"/>
      <c r="Y3285" s="25"/>
    </row>
    <row r="3286" spans="5:25">
      <c r="F3286" s="4"/>
      <c r="H3286" s="25"/>
      <c r="I3286" s="25"/>
      <c r="M3286" s="42"/>
      <c r="N3286" s="9"/>
      <c r="O3286" s="9"/>
      <c r="P3286" s="9"/>
      <c r="Q3286" s="8"/>
      <c r="R3286" s="8"/>
      <c r="S3286" s="42"/>
      <c r="T3286" s="42"/>
      <c r="U3286" s="42"/>
      <c r="V3286" s="42"/>
      <c r="W3286" s="42"/>
      <c r="X3286" s="42"/>
      <c r="Y3286" s="25"/>
    </row>
    <row r="3287" spans="5:25">
      <c r="F3287" s="4"/>
      <c r="H3287" s="25"/>
      <c r="I3287" s="25"/>
      <c r="M3287" s="42"/>
      <c r="N3287" s="9"/>
      <c r="O3287" s="9"/>
      <c r="P3287" s="9"/>
      <c r="Q3287" s="8"/>
      <c r="R3287" s="8"/>
      <c r="S3287" s="42"/>
      <c r="T3287" s="42"/>
      <c r="U3287" s="42"/>
      <c r="V3287" s="42"/>
      <c r="W3287" s="42"/>
      <c r="X3287" s="42"/>
      <c r="Y3287" s="25"/>
    </row>
    <row r="3288" spans="5:25">
      <c r="F3288" s="4"/>
      <c r="H3288" s="25"/>
      <c r="I3288" s="25"/>
      <c r="M3288" s="42"/>
      <c r="N3288" s="9"/>
      <c r="O3288" s="9"/>
      <c r="P3288" s="9"/>
      <c r="Q3288" s="8"/>
      <c r="R3288" s="8"/>
      <c r="S3288" s="42"/>
      <c r="T3288" s="42"/>
      <c r="U3288" s="42"/>
      <c r="V3288" s="42"/>
      <c r="W3288" s="42"/>
      <c r="X3288" s="42"/>
      <c r="Y3288" s="25"/>
    </row>
    <row r="3289" spans="5:25">
      <c r="F3289" s="4"/>
      <c r="H3289" s="25"/>
      <c r="I3289" s="25"/>
      <c r="M3289" s="42"/>
      <c r="N3289" s="9"/>
      <c r="O3289" s="9"/>
      <c r="P3289" s="9"/>
      <c r="Q3289" s="8"/>
      <c r="R3289" s="8"/>
      <c r="S3289" s="42"/>
      <c r="T3289" s="42"/>
      <c r="U3289" s="42"/>
      <c r="V3289" s="42"/>
      <c r="W3289" s="42"/>
      <c r="X3289" s="42"/>
      <c r="Y3289" s="25"/>
    </row>
    <row r="3290" spans="5:25">
      <c r="F3290" s="4"/>
      <c r="H3290" s="25"/>
      <c r="I3290" s="25"/>
      <c r="M3290" s="42"/>
      <c r="N3290" s="9"/>
      <c r="O3290" s="9"/>
      <c r="P3290" s="9"/>
      <c r="Q3290" s="8"/>
      <c r="R3290" s="8"/>
      <c r="S3290" s="42"/>
      <c r="T3290" s="42"/>
      <c r="U3290" s="42"/>
      <c r="V3290" s="42"/>
      <c r="W3290" s="42"/>
      <c r="X3290" s="42"/>
      <c r="Y3290" s="25"/>
    </row>
    <row r="3291" spans="5:25">
      <c r="E3291" s="38"/>
      <c r="F3291" s="4"/>
      <c r="H3291" s="25"/>
      <c r="I3291" s="25"/>
      <c r="M3291" s="42"/>
      <c r="N3291" s="9"/>
      <c r="O3291" s="9"/>
      <c r="P3291" s="9"/>
      <c r="Q3291" s="8"/>
      <c r="R3291" s="8"/>
      <c r="S3291" s="42"/>
      <c r="T3291" s="42"/>
      <c r="U3291" s="42"/>
      <c r="V3291" s="42"/>
      <c r="W3291" s="42"/>
      <c r="X3291" s="42"/>
      <c r="Y3291" s="25"/>
    </row>
    <row r="3292" spans="5:25">
      <c r="F3292" s="4"/>
      <c r="H3292" s="25"/>
      <c r="I3292" s="25"/>
      <c r="M3292" s="42"/>
      <c r="N3292" s="9"/>
      <c r="O3292" s="9"/>
      <c r="P3292" s="9"/>
      <c r="Q3292" s="8"/>
      <c r="R3292" s="8"/>
      <c r="S3292" s="42"/>
      <c r="T3292" s="42"/>
      <c r="U3292" s="42"/>
      <c r="V3292" s="42"/>
      <c r="W3292" s="42"/>
      <c r="X3292" s="42"/>
      <c r="Y3292" s="25"/>
    </row>
    <row r="3293" spans="5:25">
      <c r="F3293" s="4"/>
      <c r="H3293" s="25"/>
      <c r="I3293" s="25"/>
      <c r="M3293" s="42"/>
      <c r="N3293" s="9"/>
      <c r="O3293" s="9"/>
      <c r="P3293" s="9"/>
      <c r="Q3293" s="8"/>
      <c r="R3293" s="8"/>
      <c r="S3293" s="42"/>
      <c r="T3293" s="42"/>
      <c r="U3293" s="42"/>
      <c r="V3293" s="42"/>
      <c r="W3293" s="42"/>
      <c r="X3293" s="42"/>
      <c r="Y3293" s="25"/>
    </row>
    <row r="3294" spans="5:25">
      <c r="F3294" s="4"/>
      <c r="H3294" s="25"/>
      <c r="I3294" s="25"/>
      <c r="M3294" s="42"/>
      <c r="N3294" s="9"/>
      <c r="O3294" s="9"/>
      <c r="P3294" s="9"/>
      <c r="Q3294" s="8"/>
      <c r="R3294" s="8"/>
      <c r="S3294" s="42"/>
      <c r="T3294" s="42"/>
      <c r="U3294" s="42"/>
      <c r="V3294" s="42"/>
      <c r="W3294" s="42"/>
      <c r="X3294" s="42"/>
      <c r="Y3294" s="25"/>
    </row>
    <row r="3295" spans="5:25">
      <c r="F3295" s="4"/>
      <c r="H3295" s="25"/>
      <c r="I3295" s="25"/>
      <c r="M3295" s="42"/>
      <c r="N3295" s="9"/>
      <c r="O3295" s="9"/>
      <c r="P3295" s="9"/>
      <c r="Q3295" s="8"/>
      <c r="R3295" s="8"/>
      <c r="S3295" s="42"/>
      <c r="T3295" s="42"/>
      <c r="U3295" s="42"/>
      <c r="V3295" s="42"/>
      <c r="W3295" s="42"/>
      <c r="X3295" s="42"/>
      <c r="Y3295" s="25"/>
    </row>
    <row r="3296" spans="5:25">
      <c r="E3296" s="38"/>
      <c r="F3296" s="4"/>
      <c r="H3296" s="25"/>
      <c r="I3296" s="25"/>
      <c r="M3296" s="42"/>
      <c r="N3296" s="9"/>
      <c r="O3296" s="9"/>
      <c r="P3296" s="9"/>
      <c r="Q3296" s="8"/>
      <c r="R3296" s="8"/>
      <c r="S3296" s="42"/>
      <c r="T3296" s="42"/>
      <c r="U3296" s="42"/>
      <c r="V3296" s="42"/>
      <c r="W3296" s="42"/>
      <c r="X3296" s="42"/>
      <c r="Y3296" s="25"/>
    </row>
    <row r="3297" spans="5:25">
      <c r="F3297" s="4"/>
      <c r="H3297" s="25"/>
      <c r="I3297" s="25"/>
      <c r="M3297" s="42"/>
      <c r="N3297" s="9"/>
      <c r="O3297" s="9"/>
      <c r="P3297" s="9"/>
      <c r="Q3297" s="8"/>
      <c r="R3297" s="8"/>
      <c r="S3297" s="42"/>
      <c r="T3297" s="42"/>
      <c r="U3297" s="42"/>
      <c r="V3297" s="42"/>
      <c r="W3297" s="42"/>
      <c r="X3297" s="42"/>
      <c r="Y3297" s="25"/>
    </row>
    <row r="3298" spans="5:25">
      <c r="F3298" s="4"/>
      <c r="H3298" s="25"/>
      <c r="I3298" s="25"/>
      <c r="M3298" s="42"/>
      <c r="N3298" s="9"/>
      <c r="O3298" s="9"/>
      <c r="P3298" s="9"/>
      <c r="Q3298" s="8"/>
      <c r="R3298" s="8"/>
      <c r="S3298" s="42"/>
      <c r="T3298" s="42"/>
      <c r="U3298" s="42"/>
      <c r="V3298" s="42"/>
      <c r="W3298" s="42"/>
      <c r="X3298" s="42"/>
      <c r="Y3298" s="25"/>
    </row>
    <row r="3299" spans="5:25">
      <c r="F3299" s="4"/>
      <c r="H3299" s="25"/>
      <c r="I3299" s="25"/>
      <c r="M3299" s="42"/>
      <c r="N3299" s="9"/>
      <c r="O3299" s="9"/>
      <c r="P3299" s="9"/>
      <c r="Q3299" s="8"/>
      <c r="R3299" s="8"/>
      <c r="S3299" s="42"/>
      <c r="T3299" s="42"/>
      <c r="U3299" s="42"/>
      <c r="V3299" s="42"/>
      <c r="W3299" s="42"/>
      <c r="X3299" s="42"/>
      <c r="Y3299" s="25"/>
    </row>
    <row r="3300" spans="5:25">
      <c r="F3300" s="4"/>
      <c r="H3300" s="25"/>
      <c r="I3300" s="25"/>
      <c r="M3300" s="42"/>
      <c r="N3300" s="9"/>
      <c r="O3300" s="9"/>
      <c r="P3300" s="9"/>
      <c r="Q3300" s="8"/>
      <c r="R3300" s="8"/>
      <c r="S3300" s="42"/>
      <c r="T3300" s="42"/>
      <c r="U3300" s="42"/>
      <c r="V3300" s="42"/>
      <c r="W3300" s="42"/>
      <c r="X3300" s="42"/>
      <c r="Y3300" s="25"/>
    </row>
    <row r="3301" spans="5:25">
      <c r="F3301" s="4"/>
      <c r="H3301" s="25"/>
      <c r="I3301" s="25"/>
      <c r="M3301" s="42"/>
      <c r="N3301" s="9"/>
      <c r="O3301" s="9"/>
      <c r="P3301" s="9"/>
      <c r="Q3301" s="8"/>
      <c r="R3301" s="8"/>
      <c r="S3301" s="42"/>
      <c r="T3301" s="42"/>
      <c r="U3301" s="42"/>
      <c r="V3301" s="42"/>
      <c r="W3301" s="42"/>
      <c r="X3301" s="42"/>
      <c r="Y3301" s="25"/>
    </row>
    <row r="3302" spans="5:25">
      <c r="E3302" s="38"/>
      <c r="F3302" s="4"/>
      <c r="H3302" s="25"/>
      <c r="I3302" s="25"/>
      <c r="M3302" s="42"/>
      <c r="N3302" s="9"/>
      <c r="O3302" s="9"/>
      <c r="P3302" s="9"/>
      <c r="Q3302" s="8"/>
      <c r="R3302" s="8"/>
      <c r="S3302" s="42"/>
      <c r="T3302" s="42"/>
      <c r="U3302" s="42"/>
      <c r="V3302" s="42"/>
      <c r="W3302" s="42"/>
      <c r="X3302" s="42"/>
      <c r="Y3302" s="25"/>
    </row>
    <row r="3303" spans="5:25">
      <c r="F3303" s="4"/>
      <c r="H3303" s="25"/>
      <c r="I3303" s="25"/>
      <c r="M3303" s="42"/>
      <c r="N3303" s="9"/>
      <c r="O3303" s="9"/>
      <c r="P3303" s="9"/>
      <c r="Q3303" s="8"/>
      <c r="R3303" s="8"/>
      <c r="S3303" s="42"/>
      <c r="T3303" s="42"/>
      <c r="U3303" s="42"/>
      <c r="V3303" s="42"/>
      <c r="W3303" s="42"/>
      <c r="X3303" s="42"/>
      <c r="Y3303" s="25"/>
    </row>
    <row r="3304" spans="5:25">
      <c r="F3304" s="4"/>
      <c r="H3304" s="25"/>
      <c r="I3304" s="25"/>
      <c r="M3304" s="42"/>
      <c r="N3304" s="9"/>
      <c r="O3304" s="9"/>
      <c r="P3304" s="9"/>
      <c r="Q3304" s="8"/>
      <c r="R3304" s="8"/>
      <c r="S3304" s="42"/>
      <c r="T3304" s="42"/>
      <c r="U3304" s="42"/>
      <c r="V3304" s="42"/>
      <c r="W3304" s="42"/>
      <c r="X3304" s="42"/>
      <c r="Y3304" s="25"/>
    </row>
    <row r="3305" spans="5:25">
      <c r="F3305" s="4"/>
      <c r="H3305" s="25"/>
      <c r="I3305" s="25"/>
      <c r="M3305" s="42"/>
      <c r="N3305" s="9"/>
      <c r="O3305" s="9"/>
      <c r="P3305" s="9"/>
      <c r="Q3305" s="8"/>
      <c r="R3305" s="8"/>
      <c r="S3305" s="42"/>
      <c r="T3305" s="42"/>
      <c r="U3305" s="42"/>
      <c r="V3305" s="42"/>
      <c r="W3305" s="42"/>
      <c r="X3305" s="42"/>
      <c r="Y3305" s="25"/>
    </row>
    <row r="3306" spans="5:25">
      <c r="F3306" s="4"/>
      <c r="H3306" s="25"/>
      <c r="I3306" s="25"/>
      <c r="M3306" s="42"/>
      <c r="N3306" s="9"/>
      <c r="O3306" s="9"/>
      <c r="P3306" s="9"/>
      <c r="Q3306" s="8"/>
      <c r="R3306" s="8"/>
      <c r="S3306" s="42"/>
      <c r="T3306" s="42"/>
      <c r="U3306" s="42"/>
      <c r="V3306" s="42"/>
      <c r="W3306" s="42"/>
      <c r="X3306" s="42"/>
      <c r="Y3306" s="25"/>
    </row>
    <row r="3307" spans="5:25">
      <c r="F3307" s="4"/>
      <c r="H3307" s="25"/>
      <c r="I3307" s="25"/>
      <c r="M3307" s="42"/>
      <c r="N3307" s="9"/>
      <c r="O3307" s="9"/>
      <c r="P3307" s="9"/>
      <c r="Q3307" s="8"/>
      <c r="R3307" s="8"/>
      <c r="S3307" s="42"/>
      <c r="T3307" s="42"/>
      <c r="U3307" s="42"/>
      <c r="V3307" s="42"/>
      <c r="W3307" s="42"/>
      <c r="X3307" s="42"/>
      <c r="Y3307" s="25"/>
    </row>
    <row r="3308" spans="5:25">
      <c r="F3308" s="4"/>
      <c r="H3308" s="25"/>
      <c r="I3308" s="25"/>
      <c r="M3308" s="42"/>
      <c r="N3308" s="9"/>
      <c r="O3308" s="9"/>
      <c r="P3308" s="9"/>
      <c r="Q3308" s="8"/>
      <c r="R3308" s="8"/>
      <c r="S3308" s="42"/>
      <c r="T3308" s="42"/>
      <c r="U3308" s="42"/>
      <c r="V3308" s="42"/>
      <c r="W3308" s="42"/>
      <c r="X3308" s="42"/>
      <c r="Y3308" s="25"/>
    </row>
    <row r="3309" spans="5:25">
      <c r="F3309" s="4"/>
      <c r="H3309" s="25"/>
      <c r="I3309" s="25"/>
      <c r="M3309" s="42"/>
      <c r="N3309" s="9"/>
      <c r="O3309" s="9"/>
      <c r="P3309" s="9"/>
      <c r="Q3309" s="8"/>
      <c r="R3309" s="8"/>
      <c r="S3309" s="42"/>
      <c r="T3309" s="42"/>
      <c r="U3309" s="42"/>
      <c r="V3309" s="42"/>
      <c r="W3309" s="42"/>
      <c r="X3309" s="42"/>
      <c r="Y3309" s="25"/>
    </row>
    <row r="3310" spans="5:25">
      <c r="F3310" s="4"/>
      <c r="H3310" s="25"/>
      <c r="I3310" s="25"/>
      <c r="M3310" s="42"/>
      <c r="N3310" s="9"/>
      <c r="O3310" s="9"/>
      <c r="P3310" s="9"/>
      <c r="Q3310" s="8"/>
      <c r="R3310" s="8"/>
      <c r="S3310" s="42"/>
      <c r="T3310" s="42"/>
      <c r="U3310" s="42"/>
      <c r="V3310" s="42"/>
      <c r="W3310" s="42"/>
      <c r="X3310" s="42"/>
      <c r="Y3310" s="25"/>
    </row>
    <row r="3311" spans="5:25">
      <c r="F3311" s="4"/>
      <c r="H3311" s="25"/>
      <c r="I3311" s="25"/>
      <c r="M3311" s="42"/>
      <c r="N3311" s="9"/>
      <c r="O3311" s="9"/>
      <c r="P3311" s="9"/>
      <c r="Q3311" s="8"/>
      <c r="R3311" s="8"/>
      <c r="S3311" s="42"/>
      <c r="T3311" s="42"/>
      <c r="U3311" s="42"/>
      <c r="V3311" s="42"/>
      <c r="W3311" s="42"/>
      <c r="X3311" s="42"/>
      <c r="Y3311" s="25"/>
    </row>
    <row r="3312" spans="5:25">
      <c r="F3312" s="4"/>
      <c r="H3312" s="25"/>
      <c r="I3312" s="25"/>
      <c r="M3312" s="42"/>
      <c r="N3312" s="9"/>
      <c r="O3312" s="9"/>
      <c r="P3312" s="9"/>
      <c r="Q3312" s="8"/>
      <c r="R3312" s="8"/>
      <c r="S3312" s="42"/>
      <c r="T3312" s="42"/>
      <c r="U3312" s="42"/>
      <c r="V3312" s="42"/>
      <c r="W3312" s="42"/>
      <c r="X3312" s="42"/>
      <c r="Y3312" s="25"/>
    </row>
    <row r="3313" spans="5:25">
      <c r="F3313" s="4"/>
      <c r="H3313" s="25"/>
      <c r="I3313" s="25"/>
      <c r="M3313" s="42"/>
      <c r="N3313" s="9"/>
      <c r="O3313" s="9"/>
      <c r="P3313" s="9"/>
      <c r="Q3313" s="8"/>
      <c r="R3313" s="8"/>
      <c r="S3313" s="42"/>
      <c r="T3313" s="42"/>
      <c r="U3313" s="42"/>
      <c r="V3313" s="42"/>
      <c r="W3313" s="42"/>
      <c r="X3313" s="42"/>
      <c r="Y3313" s="25"/>
    </row>
    <row r="3314" spans="5:25">
      <c r="F3314" s="4"/>
      <c r="H3314" s="25"/>
      <c r="I3314" s="25"/>
      <c r="M3314" s="42"/>
      <c r="N3314" s="9"/>
      <c r="O3314" s="9"/>
      <c r="P3314" s="9"/>
      <c r="Q3314" s="8"/>
      <c r="R3314" s="8"/>
      <c r="S3314" s="42"/>
      <c r="T3314" s="42"/>
      <c r="U3314" s="42"/>
      <c r="V3314" s="42"/>
      <c r="W3314" s="42"/>
      <c r="X3314" s="42"/>
      <c r="Y3314" s="25"/>
    </row>
    <row r="3315" spans="5:25">
      <c r="F3315" s="4"/>
      <c r="H3315" s="25"/>
      <c r="I3315" s="25"/>
      <c r="M3315" s="42"/>
      <c r="N3315" s="9"/>
      <c r="O3315" s="9"/>
      <c r="P3315" s="9"/>
      <c r="Q3315" s="8"/>
      <c r="R3315" s="8"/>
      <c r="S3315" s="42"/>
      <c r="T3315" s="42"/>
      <c r="U3315" s="42"/>
      <c r="V3315" s="42"/>
      <c r="W3315" s="42"/>
      <c r="X3315" s="42"/>
      <c r="Y3315" s="25"/>
    </row>
    <row r="3316" spans="5:25">
      <c r="F3316" s="4"/>
      <c r="H3316" s="25"/>
      <c r="I3316" s="25"/>
      <c r="M3316" s="42"/>
      <c r="N3316" s="9"/>
      <c r="O3316" s="9"/>
      <c r="P3316" s="9"/>
      <c r="Q3316" s="8"/>
      <c r="R3316" s="8"/>
      <c r="S3316" s="42"/>
      <c r="T3316" s="42"/>
      <c r="U3316" s="42"/>
      <c r="V3316" s="42"/>
      <c r="W3316" s="42"/>
      <c r="X3316" s="42"/>
      <c r="Y3316" s="25"/>
    </row>
    <row r="3317" spans="5:25">
      <c r="F3317" s="4"/>
      <c r="H3317" s="25"/>
      <c r="I3317" s="25"/>
      <c r="M3317" s="42"/>
      <c r="N3317" s="9"/>
      <c r="O3317" s="9"/>
      <c r="P3317" s="9"/>
      <c r="Q3317" s="8"/>
      <c r="R3317" s="8"/>
      <c r="S3317" s="42"/>
      <c r="T3317" s="42"/>
      <c r="U3317" s="42"/>
      <c r="V3317" s="42"/>
      <c r="W3317" s="42"/>
      <c r="X3317" s="42"/>
      <c r="Y3317" s="25"/>
    </row>
    <row r="3318" spans="5:25">
      <c r="F3318" s="4"/>
      <c r="H3318" s="25"/>
      <c r="I3318" s="25"/>
      <c r="M3318" s="42"/>
      <c r="N3318" s="9"/>
      <c r="O3318" s="9"/>
      <c r="P3318" s="9"/>
      <c r="Q3318" s="8"/>
      <c r="R3318" s="8"/>
      <c r="S3318" s="42"/>
      <c r="T3318" s="42"/>
      <c r="U3318" s="42"/>
      <c r="V3318" s="42"/>
      <c r="W3318" s="42"/>
      <c r="X3318" s="42"/>
      <c r="Y3318" s="25"/>
    </row>
    <row r="3319" spans="5:25">
      <c r="F3319" s="4"/>
      <c r="H3319" s="25"/>
      <c r="I3319" s="25"/>
      <c r="M3319" s="42"/>
      <c r="N3319" s="9"/>
      <c r="O3319" s="9"/>
      <c r="P3319" s="9"/>
      <c r="Q3319" s="8"/>
      <c r="R3319" s="8"/>
      <c r="S3319" s="42"/>
      <c r="T3319" s="42"/>
      <c r="U3319" s="42"/>
      <c r="V3319" s="42"/>
      <c r="W3319" s="42"/>
      <c r="X3319" s="42"/>
      <c r="Y3319" s="25"/>
    </row>
    <row r="3320" spans="5:25">
      <c r="F3320" s="4"/>
      <c r="H3320" s="25"/>
      <c r="I3320" s="25"/>
      <c r="M3320" s="42"/>
      <c r="N3320" s="9"/>
      <c r="O3320" s="9"/>
      <c r="P3320" s="9"/>
      <c r="Q3320" s="8"/>
      <c r="R3320" s="8"/>
      <c r="S3320" s="42"/>
      <c r="T3320" s="42"/>
      <c r="U3320" s="42"/>
      <c r="V3320" s="42"/>
      <c r="W3320" s="42"/>
      <c r="X3320" s="42"/>
      <c r="Y3320" s="25"/>
    </row>
    <row r="3321" spans="5:25">
      <c r="F3321" s="4"/>
      <c r="H3321" s="25"/>
      <c r="I3321" s="25"/>
      <c r="M3321" s="42"/>
      <c r="N3321" s="9"/>
      <c r="O3321" s="9"/>
      <c r="P3321" s="9"/>
      <c r="Q3321" s="8"/>
      <c r="R3321" s="8"/>
      <c r="S3321" s="42"/>
      <c r="T3321" s="42"/>
      <c r="U3321" s="42"/>
      <c r="V3321" s="42"/>
      <c r="W3321" s="42"/>
      <c r="X3321" s="42"/>
      <c r="Y3321" s="25"/>
    </row>
    <row r="3322" spans="5:25">
      <c r="F3322" s="4"/>
      <c r="H3322" s="25"/>
      <c r="I3322" s="25"/>
      <c r="M3322" s="42"/>
      <c r="N3322" s="9"/>
      <c r="O3322" s="9"/>
      <c r="P3322" s="9"/>
      <c r="Q3322" s="8"/>
      <c r="R3322" s="8"/>
      <c r="S3322" s="42"/>
      <c r="T3322" s="42"/>
      <c r="U3322" s="42"/>
      <c r="V3322" s="42"/>
      <c r="W3322" s="42"/>
      <c r="X3322" s="42"/>
      <c r="Y3322" s="25"/>
    </row>
    <row r="3323" spans="5:25">
      <c r="F3323" s="4"/>
      <c r="H3323" s="25"/>
      <c r="I3323" s="25"/>
      <c r="M3323" s="42"/>
      <c r="N3323" s="9"/>
      <c r="O3323" s="9"/>
      <c r="P3323" s="9"/>
      <c r="Q3323" s="8"/>
      <c r="R3323" s="8"/>
      <c r="S3323" s="42"/>
      <c r="T3323" s="42"/>
      <c r="U3323" s="42"/>
      <c r="V3323" s="42"/>
      <c r="W3323" s="42"/>
      <c r="X3323" s="42"/>
      <c r="Y3323" s="25"/>
    </row>
    <row r="3324" spans="5:25">
      <c r="F3324" s="4"/>
      <c r="H3324" s="25"/>
      <c r="I3324" s="25"/>
      <c r="M3324" s="42"/>
      <c r="N3324" s="9"/>
      <c r="O3324" s="9"/>
      <c r="P3324" s="9"/>
      <c r="Q3324" s="8"/>
      <c r="R3324" s="8"/>
      <c r="S3324" s="42"/>
      <c r="T3324" s="42"/>
      <c r="U3324" s="42"/>
      <c r="V3324" s="42"/>
      <c r="W3324" s="42"/>
      <c r="X3324" s="42"/>
      <c r="Y3324" s="25"/>
    </row>
    <row r="3325" spans="5:25">
      <c r="F3325" s="4"/>
      <c r="H3325" s="25"/>
      <c r="I3325" s="25"/>
      <c r="M3325" s="42"/>
      <c r="N3325" s="9"/>
      <c r="O3325" s="9"/>
      <c r="P3325" s="9"/>
      <c r="Q3325" s="8"/>
      <c r="R3325" s="8"/>
      <c r="S3325" s="42"/>
      <c r="T3325" s="42"/>
      <c r="U3325" s="42"/>
      <c r="V3325" s="42"/>
      <c r="W3325" s="42"/>
      <c r="X3325" s="42"/>
      <c r="Y3325" s="25"/>
    </row>
    <row r="3326" spans="5:25">
      <c r="F3326" s="4"/>
      <c r="H3326" s="25"/>
      <c r="I3326" s="25"/>
      <c r="M3326" s="42"/>
      <c r="N3326" s="9"/>
      <c r="O3326" s="9"/>
      <c r="P3326" s="9"/>
      <c r="Q3326" s="8"/>
      <c r="R3326" s="8"/>
      <c r="S3326" s="42"/>
      <c r="T3326" s="42"/>
      <c r="U3326" s="42"/>
      <c r="V3326" s="42"/>
      <c r="W3326" s="42"/>
      <c r="X3326" s="42"/>
      <c r="Y3326" s="25"/>
    </row>
    <row r="3327" spans="5:25">
      <c r="E3327" s="38"/>
      <c r="F3327" s="4"/>
      <c r="H3327" s="25"/>
      <c r="I3327" s="25"/>
      <c r="M3327" s="42"/>
      <c r="N3327" s="9"/>
      <c r="O3327" s="9"/>
      <c r="P3327" s="9"/>
      <c r="Q3327" s="8"/>
      <c r="R3327" s="8"/>
      <c r="S3327" s="42"/>
      <c r="T3327" s="42"/>
      <c r="U3327" s="42"/>
      <c r="V3327" s="42"/>
      <c r="W3327" s="42"/>
      <c r="X3327" s="42"/>
      <c r="Y3327" s="25"/>
    </row>
    <row r="3328" spans="5:25">
      <c r="F3328" s="4"/>
      <c r="H3328" s="25"/>
      <c r="I3328" s="25"/>
      <c r="M3328" s="42"/>
      <c r="N3328" s="9"/>
      <c r="O3328" s="9"/>
      <c r="P3328" s="9"/>
      <c r="Q3328" s="8"/>
      <c r="R3328" s="8"/>
      <c r="S3328" s="42"/>
      <c r="T3328" s="42"/>
      <c r="U3328" s="42"/>
      <c r="V3328" s="42"/>
      <c r="W3328" s="42"/>
      <c r="X3328" s="42"/>
      <c r="Y3328" s="25"/>
    </row>
    <row r="3329" spans="6:25">
      <c r="F3329" s="4"/>
      <c r="H3329" s="25"/>
      <c r="I3329" s="25"/>
      <c r="M3329" s="42"/>
      <c r="N3329" s="9"/>
      <c r="O3329" s="9"/>
      <c r="P3329" s="9"/>
      <c r="Q3329" s="8"/>
      <c r="R3329" s="8"/>
      <c r="S3329" s="42"/>
      <c r="T3329" s="42"/>
      <c r="U3329" s="42"/>
      <c r="V3329" s="42"/>
      <c r="W3329" s="42"/>
      <c r="X3329" s="42"/>
      <c r="Y3329" s="25"/>
    </row>
    <row r="3330" spans="6:25">
      <c r="F3330" s="4"/>
      <c r="H3330" s="25"/>
      <c r="I3330" s="25"/>
      <c r="M3330" s="42"/>
      <c r="N3330" s="9"/>
      <c r="O3330" s="9"/>
      <c r="P3330" s="9"/>
      <c r="Q3330" s="8"/>
      <c r="R3330" s="8"/>
      <c r="S3330" s="42"/>
      <c r="T3330" s="42"/>
      <c r="U3330" s="42"/>
      <c r="V3330" s="42"/>
      <c r="W3330" s="42"/>
      <c r="X3330" s="42"/>
      <c r="Y3330" s="25"/>
    </row>
    <row r="3331" spans="6:25">
      <c r="F3331" s="4"/>
      <c r="H3331" s="25"/>
      <c r="I3331" s="25"/>
      <c r="M3331" s="42"/>
      <c r="N3331" s="9"/>
      <c r="O3331" s="9"/>
      <c r="P3331" s="9"/>
      <c r="Q3331" s="8"/>
      <c r="R3331" s="8"/>
      <c r="S3331" s="42"/>
      <c r="T3331" s="42"/>
      <c r="U3331" s="42"/>
      <c r="V3331" s="42"/>
      <c r="W3331" s="42"/>
      <c r="X3331" s="42"/>
      <c r="Y3331" s="25"/>
    </row>
    <row r="3332" spans="6:25">
      <c r="F3332" s="4"/>
      <c r="H3332" s="25"/>
      <c r="I3332" s="25"/>
      <c r="M3332" s="42"/>
      <c r="N3332" s="9"/>
      <c r="O3332" s="9"/>
      <c r="P3332" s="9"/>
      <c r="Q3332" s="8"/>
      <c r="R3332" s="8"/>
      <c r="S3332" s="42"/>
      <c r="T3332" s="42"/>
      <c r="U3332" s="42"/>
      <c r="V3332" s="42"/>
      <c r="W3332" s="42"/>
      <c r="X3332" s="42"/>
      <c r="Y3332" s="25"/>
    </row>
    <row r="3333" spans="6:25">
      <c r="F3333" s="4"/>
      <c r="H3333" s="25"/>
      <c r="I3333" s="25"/>
      <c r="M3333" s="42"/>
      <c r="N3333" s="9"/>
      <c r="O3333" s="9"/>
      <c r="P3333" s="9"/>
      <c r="Q3333" s="8"/>
      <c r="R3333" s="8"/>
      <c r="S3333" s="42"/>
      <c r="T3333" s="42"/>
      <c r="U3333" s="42"/>
      <c r="V3333" s="42"/>
      <c r="W3333" s="42"/>
      <c r="X3333" s="42"/>
      <c r="Y3333" s="25"/>
    </row>
    <row r="3334" spans="6:25">
      <c r="F3334" s="4"/>
      <c r="H3334" s="25"/>
      <c r="I3334" s="25"/>
      <c r="M3334" s="42"/>
      <c r="N3334" s="9"/>
      <c r="O3334" s="9"/>
      <c r="P3334" s="9"/>
      <c r="Q3334" s="8"/>
      <c r="R3334" s="8"/>
      <c r="S3334" s="42"/>
      <c r="T3334" s="42"/>
      <c r="U3334" s="42"/>
      <c r="V3334" s="42"/>
      <c r="W3334" s="42"/>
      <c r="X3334" s="42"/>
      <c r="Y3334" s="25"/>
    </row>
    <row r="3335" spans="6:25">
      <c r="F3335" s="4"/>
      <c r="H3335" s="25"/>
      <c r="I3335" s="25"/>
      <c r="M3335" s="42"/>
      <c r="N3335" s="9"/>
      <c r="O3335" s="9"/>
      <c r="P3335" s="9"/>
      <c r="Q3335" s="8"/>
      <c r="R3335" s="8"/>
      <c r="S3335" s="42"/>
      <c r="T3335" s="42"/>
      <c r="U3335" s="42"/>
      <c r="V3335" s="42"/>
      <c r="W3335" s="42"/>
      <c r="X3335" s="42"/>
      <c r="Y3335" s="25"/>
    </row>
    <row r="3336" spans="6:25">
      <c r="F3336" s="4"/>
      <c r="H3336" s="25"/>
      <c r="I3336" s="25"/>
      <c r="M3336" s="42"/>
      <c r="N3336" s="9"/>
      <c r="O3336" s="9"/>
      <c r="P3336" s="9"/>
      <c r="Q3336" s="8"/>
      <c r="R3336" s="8"/>
      <c r="S3336" s="42"/>
      <c r="T3336" s="42"/>
      <c r="U3336" s="42"/>
      <c r="V3336" s="42"/>
      <c r="W3336" s="42"/>
      <c r="X3336" s="42"/>
      <c r="Y3336" s="25"/>
    </row>
    <row r="3337" spans="6:25">
      <c r="F3337" s="4"/>
      <c r="H3337" s="25"/>
      <c r="I3337" s="25"/>
      <c r="M3337" s="42"/>
      <c r="N3337" s="9"/>
      <c r="O3337" s="9"/>
      <c r="P3337" s="9"/>
      <c r="Q3337" s="8"/>
      <c r="R3337" s="8"/>
      <c r="S3337" s="42"/>
      <c r="T3337" s="42"/>
      <c r="U3337" s="42"/>
      <c r="V3337" s="42"/>
      <c r="W3337" s="42"/>
      <c r="X3337" s="42"/>
      <c r="Y3337" s="25"/>
    </row>
    <row r="3338" spans="6:25">
      <c r="F3338" s="4"/>
      <c r="H3338" s="25"/>
      <c r="I3338" s="25"/>
      <c r="M3338" s="42"/>
      <c r="N3338" s="9"/>
      <c r="O3338" s="9"/>
      <c r="P3338" s="9"/>
      <c r="Q3338" s="8"/>
      <c r="R3338" s="8"/>
      <c r="S3338" s="42"/>
      <c r="T3338" s="42"/>
      <c r="U3338" s="42"/>
      <c r="V3338" s="42"/>
      <c r="W3338" s="42"/>
      <c r="X3338" s="42"/>
      <c r="Y3338" s="25"/>
    </row>
    <row r="3339" spans="6:25">
      <c r="F3339" s="4"/>
      <c r="H3339" s="25"/>
      <c r="I3339" s="25"/>
      <c r="M3339" s="42"/>
      <c r="N3339" s="9"/>
      <c r="O3339" s="9"/>
      <c r="P3339" s="9"/>
      <c r="Q3339" s="8"/>
      <c r="R3339" s="8"/>
      <c r="S3339" s="42"/>
      <c r="T3339" s="42"/>
      <c r="U3339" s="42"/>
      <c r="V3339" s="42"/>
      <c r="W3339" s="42"/>
      <c r="X3339" s="42"/>
      <c r="Y3339" s="25"/>
    </row>
    <row r="3340" spans="6:25">
      <c r="F3340" s="4"/>
      <c r="H3340" s="25"/>
      <c r="I3340" s="25"/>
      <c r="M3340" s="42"/>
      <c r="N3340" s="9"/>
      <c r="O3340" s="9"/>
      <c r="P3340" s="9"/>
      <c r="Q3340" s="8"/>
      <c r="R3340" s="8"/>
      <c r="S3340" s="42"/>
      <c r="T3340" s="42"/>
      <c r="U3340" s="42"/>
      <c r="V3340" s="42"/>
      <c r="W3340" s="42"/>
      <c r="X3340" s="42"/>
      <c r="Y3340" s="25"/>
    </row>
    <row r="3341" spans="6:25">
      <c r="F3341" s="4"/>
      <c r="H3341" s="25"/>
      <c r="I3341" s="25"/>
      <c r="M3341" s="42"/>
      <c r="N3341" s="9"/>
      <c r="O3341" s="9"/>
      <c r="P3341" s="9"/>
      <c r="Q3341" s="8"/>
      <c r="R3341" s="8"/>
      <c r="S3341" s="42"/>
      <c r="T3341" s="42"/>
      <c r="U3341" s="42"/>
      <c r="V3341" s="42"/>
      <c r="W3341" s="42"/>
      <c r="X3341" s="42"/>
      <c r="Y3341" s="25"/>
    </row>
    <row r="3342" spans="6:25">
      <c r="F3342" s="4"/>
      <c r="H3342" s="25"/>
      <c r="I3342" s="25"/>
      <c r="M3342" s="42"/>
      <c r="N3342" s="9"/>
      <c r="O3342" s="9"/>
      <c r="P3342" s="9"/>
      <c r="Q3342" s="8"/>
      <c r="R3342" s="8"/>
      <c r="S3342" s="42"/>
      <c r="T3342" s="42"/>
      <c r="U3342" s="42"/>
      <c r="V3342" s="42"/>
      <c r="W3342" s="42"/>
      <c r="X3342" s="42"/>
      <c r="Y3342" s="25"/>
    </row>
    <row r="3343" spans="6:25">
      <c r="F3343" s="4"/>
      <c r="H3343" s="25"/>
      <c r="I3343" s="25"/>
      <c r="M3343" s="42"/>
      <c r="N3343" s="9"/>
      <c r="O3343" s="9"/>
      <c r="P3343" s="9"/>
      <c r="Q3343" s="8"/>
      <c r="R3343" s="8"/>
      <c r="S3343" s="42"/>
      <c r="T3343" s="42"/>
      <c r="U3343" s="42"/>
      <c r="V3343" s="42"/>
      <c r="W3343" s="42"/>
      <c r="X3343" s="42"/>
      <c r="Y3343" s="25"/>
    </row>
    <row r="3344" spans="6:25">
      <c r="F3344" s="4"/>
      <c r="H3344" s="25"/>
      <c r="I3344" s="25"/>
      <c r="M3344" s="42"/>
      <c r="N3344" s="9"/>
      <c r="O3344" s="9"/>
      <c r="P3344" s="9"/>
      <c r="Q3344" s="8"/>
      <c r="R3344" s="8"/>
      <c r="S3344" s="42"/>
      <c r="T3344" s="42"/>
      <c r="U3344" s="42"/>
      <c r="V3344" s="42"/>
      <c r="W3344" s="42"/>
      <c r="X3344" s="42"/>
      <c r="Y3344" s="25"/>
    </row>
    <row r="3345" spans="5:25">
      <c r="F3345" s="4"/>
      <c r="H3345" s="25"/>
      <c r="I3345" s="25"/>
      <c r="M3345" s="42"/>
      <c r="N3345" s="9"/>
      <c r="O3345" s="9"/>
      <c r="P3345" s="9"/>
      <c r="Q3345" s="8"/>
      <c r="R3345" s="8"/>
      <c r="S3345" s="42"/>
      <c r="T3345" s="42"/>
      <c r="U3345" s="42"/>
      <c r="V3345" s="42"/>
      <c r="W3345" s="42"/>
      <c r="X3345" s="42"/>
      <c r="Y3345" s="25"/>
    </row>
    <row r="3346" spans="5:25">
      <c r="F3346" s="4"/>
      <c r="H3346" s="25"/>
      <c r="I3346" s="25"/>
      <c r="M3346" s="42"/>
      <c r="N3346" s="9"/>
      <c r="O3346" s="9"/>
      <c r="P3346" s="9"/>
      <c r="Q3346" s="8"/>
      <c r="R3346" s="8"/>
      <c r="S3346" s="42"/>
      <c r="T3346" s="42"/>
      <c r="U3346" s="42"/>
      <c r="V3346" s="42"/>
      <c r="W3346" s="42"/>
      <c r="X3346" s="42"/>
      <c r="Y3346" s="25"/>
    </row>
    <row r="3347" spans="5:25">
      <c r="F3347" s="4"/>
      <c r="H3347" s="25"/>
      <c r="I3347" s="25"/>
      <c r="M3347" s="42"/>
      <c r="N3347" s="9"/>
      <c r="O3347" s="9"/>
      <c r="P3347" s="9"/>
      <c r="Q3347" s="8"/>
      <c r="R3347" s="8"/>
      <c r="S3347" s="42"/>
      <c r="T3347" s="42"/>
      <c r="U3347" s="42"/>
      <c r="V3347" s="42"/>
      <c r="W3347" s="42"/>
      <c r="X3347" s="42"/>
      <c r="Y3347" s="25"/>
    </row>
    <row r="3348" spans="5:25">
      <c r="E3348" s="38"/>
      <c r="F3348" s="4"/>
      <c r="H3348" s="25"/>
      <c r="I3348" s="25"/>
      <c r="M3348" s="42"/>
      <c r="N3348" s="9"/>
      <c r="O3348" s="9"/>
      <c r="P3348" s="9"/>
      <c r="Q3348" s="8"/>
      <c r="R3348" s="8"/>
      <c r="S3348" s="42"/>
      <c r="T3348" s="42"/>
      <c r="U3348" s="42"/>
      <c r="V3348" s="42"/>
      <c r="W3348" s="42"/>
      <c r="X3348" s="42"/>
      <c r="Y3348" s="25"/>
    </row>
    <row r="3349" spans="5:25">
      <c r="F3349" s="4"/>
      <c r="H3349" s="25"/>
      <c r="I3349" s="25"/>
      <c r="M3349" s="42"/>
      <c r="N3349" s="9"/>
      <c r="O3349" s="9"/>
      <c r="P3349" s="9"/>
      <c r="Q3349" s="8"/>
      <c r="R3349" s="8"/>
      <c r="S3349" s="42"/>
      <c r="T3349" s="42"/>
      <c r="U3349" s="42"/>
      <c r="V3349" s="42"/>
      <c r="W3349" s="42"/>
      <c r="X3349" s="42"/>
      <c r="Y3349" s="25"/>
    </row>
    <row r="3350" spans="5:25">
      <c r="F3350" s="4"/>
      <c r="H3350" s="25"/>
      <c r="I3350" s="25"/>
      <c r="M3350" s="42"/>
      <c r="N3350" s="9"/>
      <c r="O3350" s="9"/>
      <c r="P3350" s="9"/>
      <c r="Q3350" s="8"/>
      <c r="R3350" s="8"/>
      <c r="S3350" s="42"/>
      <c r="T3350" s="42"/>
      <c r="U3350" s="42"/>
      <c r="V3350" s="42"/>
      <c r="W3350" s="42"/>
      <c r="X3350" s="42"/>
      <c r="Y3350" s="25"/>
    </row>
    <row r="3351" spans="5:25">
      <c r="F3351" s="4"/>
      <c r="H3351" s="25"/>
      <c r="I3351" s="25"/>
      <c r="M3351" s="42"/>
      <c r="N3351" s="9"/>
      <c r="O3351" s="9"/>
      <c r="P3351" s="9"/>
      <c r="Q3351" s="8"/>
      <c r="R3351" s="8"/>
      <c r="S3351" s="42"/>
      <c r="T3351" s="42"/>
      <c r="U3351" s="42"/>
      <c r="V3351" s="42"/>
      <c r="W3351" s="42"/>
      <c r="X3351" s="42"/>
      <c r="Y3351" s="25"/>
    </row>
    <row r="3352" spans="5:25">
      <c r="E3352" s="38"/>
      <c r="F3352" s="4"/>
      <c r="H3352" s="25"/>
      <c r="I3352" s="25"/>
      <c r="M3352" s="42"/>
      <c r="N3352" s="9"/>
      <c r="O3352" s="9"/>
      <c r="P3352" s="9"/>
      <c r="Q3352" s="8"/>
      <c r="R3352" s="8"/>
      <c r="S3352" s="42"/>
      <c r="T3352" s="42"/>
      <c r="U3352" s="42"/>
      <c r="V3352" s="42"/>
      <c r="W3352" s="42"/>
      <c r="X3352" s="42"/>
      <c r="Y3352" s="25"/>
    </row>
    <row r="3353" spans="5:25">
      <c r="F3353" s="4"/>
      <c r="H3353" s="25"/>
      <c r="I3353" s="25"/>
      <c r="M3353" s="42"/>
      <c r="N3353" s="9"/>
      <c r="O3353" s="9"/>
      <c r="P3353" s="9"/>
      <c r="Q3353" s="8"/>
      <c r="R3353" s="8"/>
      <c r="S3353" s="42"/>
      <c r="T3353" s="42"/>
      <c r="U3353" s="42"/>
      <c r="V3353" s="42"/>
      <c r="W3353" s="42"/>
      <c r="X3353" s="42"/>
      <c r="Y3353" s="25"/>
    </row>
    <row r="3354" spans="5:25">
      <c r="F3354" s="4"/>
      <c r="H3354" s="25"/>
      <c r="I3354" s="25"/>
      <c r="M3354" s="42"/>
      <c r="N3354" s="9"/>
      <c r="O3354" s="9"/>
      <c r="P3354" s="9"/>
      <c r="Q3354" s="8"/>
      <c r="R3354" s="8"/>
      <c r="S3354" s="42"/>
      <c r="T3354" s="42"/>
      <c r="U3354" s="42"/>
      <c r="V3354" s="42"/>
      <c r="W3354" s="42"/>
      <c r="X3354" s="42"/>
      <c r="Y3354" s="25"/>
    </row>
    <row r="3355" spans="5:25">
      <c r="F3355" s="4"/>
      <c r="H3355" s="25"/>
      <c r="I3355" s="25"/>
      <c r="M3355" s="42"/>
      <c r="N3355" s="9"/>
      <c r="O3355" s="9"/>
      <c r="P3355" s="9"/>
      <c r="Q3355" s="8"/>
      <c r="R3355" s="8"/>
      <c r="S3355" s="42"/>
      <c r="T3355" s="42"/>
      <c r="U3355" s="42"/>
      <c r="V3355" s="42"/>
      <c r="W3355" s="42"/>
      <c r="X3355" s="42"/>
      <c r="Y3355" s="25"/>
    </row>
    <row r="3356" spans="5:25">
      <c r="F3356" s="4"/>
      <c r="H3356" s="25"/>
      <c r="I3356" s="25"/>
      <c r="M3356" s="42"/>
      <c r="N3356" s="9"/>
      <c r="O3356" s="9"/>
      <c r="P3356" s="9"/>
      <c r="Q3356" s="8"/>
      <c r="R3356" s="8"/>
      <c r="S3356" s="42"/>
      <c r="T3356" s="42"/>
      <c r="U3356" s="42"/>
      <c r="V3356" s="42"/>
      <c r="W3356" s="42"/>
      <c r="X3356" s="42"/>
      <c r="Y3356" s="25"/>
    </row>
    <row r="3357" spans="5:25">
      <c r="F3357" s="4"/>
      <c r="H3357" s="25"/>
      <c r="I3357" s="25"/>
      <c r="M3357" s="42"/>
      <c r="N3357" s="9"/>
      <c r="O3357" s="9"/>
      <c r="P3357" s="9"/>
      <c r="Q3357" s="8"/>
      <c r="R3357" s="8"/>
      <c r="S3357" s="42"/>
      <c r="T3357" s="42"/>
      <c r="U3357" s="42"/>
      <c r="V3357" s="42"/>
      <c r="W3357" s="42"/>
      <c r="X3357" s="42"/>
      <c r="Y3357" s="25"/>
    </row>
    <row r="3358" spans="5:25">
      <c r="F3358" s="4"/>
      <c r="H3358" s="25"/>
      <c r="I3358" s="25"/>
      <c r="M3358" s="42"/>
      <c r="N3358" s="9"/>
      <c r="O3358" s="9"/>
      <c r="P3358" s="9"/>
      <c r="Q3358" s="8"/>
      <c r="R3358" s="8"/>
      <c r="S3358" s="42"/>
      <c r="T3358" s="42"/>
      <c r="U3358" s="42"/>
      <c r="V3358" s="42"/>
      <c r="W3358" s="42"/>
      <c r="X3358" s="42"/>
      <c r="Y3358" s="25"/>
    </row>
    <row r="3359" spans="5:25">
      <c r="F3359" s="4"/>
      <c r="H3359" s="25"/>
      <c r="I3359" s="25"/>
      <c r="M3359" s="42"/>
      <c r="N3359" s="9"/>
      <c r="O3359" s="9"/>
      <c r="P3359" s="9"/>
      <c r="Q3359" s="8"/>
      <c r="R3359" s="8"/>
      <c r="S3359" s="42"/>
      <c r="T3359" s="42"/>
      <c r="U3359" s="42"/>
      <c r="V3359" s="42"/>
      <c r="W3359" s="42"/>
      <c r="X3359" s="42"/>
      <c r="Y3359" s="25"/>
    </row>
    <row r="3360" spans="5:25">
      <c r="F3360" s="4"/>
      <c r="H3360" s="25"/>
      <c r="I3360" s="25"/>
      <c r="M3360" s="42"/>
      <c r="N3360" s="9"/>
      <c r="O3360" s="9"/>
      <c r="P3360" s="9"/>
      <c r="Q3360" s="8"/>
      <c r="R3360" s="8"/>
      <c r="S3360" s="42"/>
      <c r="T3360" s="42"/>
      <c r="U3360" s="42"/>
      <c r="V3360" s="42"/>
      <c r="W3360" s="42"/>
      <c r="X3360" s="42"/>
      <c r="Y3360" s="25"/>
    </row>
    <row r="3361" spans="6:25">
      <c r="F3361" s="4"/>
      <c r="H3361" s="25"/>
      <c r="I3361" s="25"/>
      <c r="M3361" s="42"/>
      <c r="N3361" s="9"/>
      <c r="O3361" s="9"/>
      <c r="P3361" s="9"/>
      <c r="Q3361" s="8"/>
      <c r="R3361" s="8"/>
      <c r="S3361" s="42"/>
      <c r="T3361" s="42"/>
      <c r="U3361" s="42"/>
      <c r="V3361" s="42"/>
      <c r="W3361" s="42"/>
      <c r="X3361" s="42"/>
      <c r="Y3361" s="25"/>
    </row>
    <row r="3362" spans="6:25">
      <c r="F3362" s="4"/>
      <c r="H3362" s="25"/>
      <c r="I3362" s="25"/>
      <c r="M3362" s="42"/>
      <c r="N3362" s="9"/>
      <c r="O3362" s="9"/>
      <c r="P3362" s="9"/>
      <c r="Q3362" s="8"/>
      <c r="R3362" s="8"/>
      <c r="S3362" s="42"/>
      <c r="T3362" s="42"/>
      <c r="U3362" s="42"/>
      <c r="V3362" s="42"/>
      <c r="W3362" s="42"/>
      <c r="X3362" s="42"/>
      <c r="Y3362" s="25"/>
    </row>
    <row r="3363" spans="6:25">
      <c r="F3363" s="4"/>
      <c r="H3363" s="25"/>
      <c r="I3363" s="25"/>
      <c r="M3363" s="42"/>
      <c r="N3363" s="9"/>
      <c r="O3363" s="9"/>
      <c r="P3363" s="9"/>
      <c r="Q3363" s="8"/>
      <c r="R3363" s="8"/>
      <c r="S3363" s="42"/>
      <c r="T3363" s="42"/>
      <c r="U3363" s="42"/>
      <c r="V3363" s="42"/>
      <c r="W3363" s="42"/>
      <c r="X3363" s="42"/>
      <c r="Y3363" s="25"/>
    </row>
    <row r="3364" spans="6:25">
      <c r="F3364" s="4"/>
      <c r="H3364" s="25"/>
      <c r="I3364" s="25"/>
      <c r="M3364" s="42"/>
      <c r="N3364" s="9"/>
      <c r="O3364" s="9"/>
      <c r="P3364" s="9"/>
      <c r="Q3364" s="8"/>
      <c r="R3364" s="8"/>
      <c r="S3364" s="42"/>
      <c r="T3364" s="42"/>
      <c r="U3364" s="42"/>
      <c r="V3364" s="42"/>
      <c r="W3364" s="42"/>
      <c r="X3364" s="42"/>
      <c r="Y3364" s="25"/>
    </row>
    <row r="3365" spans="6:25">
      <c r="F3365" s="4"/>
      <c r="H3365" s="25"/>
      <c r="I3365" s="25"/>
      <c r="M3365" s="42"/>
      <c r="N3365" s="9"/>
      <c r="O3365" s="9"/>
      <c r="P3365" s="9"/>
      <c r="Q3365" s="8"/>
      <c r="R3365" s="8"/>
      <c r="S3365" s="42"/>
      <c r="T3365" s="42"/>
      <c r="U3365" s="42"/>
      <c r="V3365" s="42"/>
      <c r="W3365" s="42"/>
      <c r="X3365" s="42"/>
      <c r="Y3365" s="25"/>
    </row>
    <row r="3366" spans="6:25">
      <c r="F3366" s="4"/>
      <c r="H3366" s="25"/>
      <c r="I3366" s="25"/>
      <c r="M3366" s="42"/>
      <c r="N3366" s="9"/>
      <c r="O3366" s="9"/>
      <c r="P3366" s="9"/>
      <c r="Q3366" s="8"/>
      <c r="R3366" s="8"/>
      <c r="S3366" s="42"/>
      <c r="T3366" s="42"/>
      <c r="U3366" s="42"/>
      <c r="V3366" s="42"/>
      <c r="W3366" s="42"/>
      <c r="X3366" s="42"/>
      <c r="Y3366" s="25"/>
    </row>
    <row r="3367" spans="6:25">
      <c r="F3367" s="4"/>
      <c r="H3367" s="25"/>
      <c r="I3367" s="25"/>
      <c r="M3367" s="42"/>
      <c r="N3367" s="9"/>
      <c r="O3367" s="9"/>
      <c r="P3367" s="9"/>
      <c r="Q3367" s="8"/>
      <c r="R3367" s="8"/>
      <c r="S3367" s="42"/>
      <c r="T3367" s="42"/>
      <c r="U3367" s="42"/>
      <c r="V3367" s="42"/>
      <c r="W3367" s="42"/>
      <c r="X3367" s="42"/>
      <c r="Y3367" s="25"/>
    </row>
    <row r="3368" spans="6:25">
      <c r="F3368" s="4"/>
      <c r="H3368" s="25"/>
      <c r="I3368" s="25"/>
      <c r="M3368" s="42"/>
      <c r="N3368" s="9"/>
      <c r="O3368" s="9"/>
      <c r="P3368" s="9"/>
      <c r="Q3368" s="8"/>
      <c r="R3368" s="8"/>
      <c r="S3368" s="42"/>
      <c r="T3368" s="42"/>
      <c r="U3368" s="42"/>
      <c r="V3368" s="42"/>
      <c r="W3368" s="42"/>
      <c r="X3368" s="42"/>
      <c r="Y3368" s="25"/>
    </row>
    <row r="3369" spans="6:25">
      <c r="F3369" s="4"/>
      <c r="H3369" s="25"/>
      <c r="I3369" s="25"/>
      <c r="M3369" s="42"/>
      <c r="N3369" s="9"/>
      <c r="O3369" s="9"/>
      <c r="P3369" s="9"/>
      <c r="Q3369" s="8"/>
      <c r="R3369" s="8"/>
      <c r="S3369" s="42"/>
      <c r="T3369" s="42"/>
      <c r="U3369" s="42"/>
      <c r="V3369" s="42"/>
      <c r="W3369" s="42"/>
      <c r="X3369" s="42"/>
      <c r="Y3369" s="25"/>
    </row>
    <row r="3370" spans="6:25">
      <c r="F3370" s="4"/>
      <c r="H3370" s="25"/>
      <c r="I3370" s="25"/>
      <c r="M3370" s="42"/>
      <c r="N3370" s="9"/>
      <c r="O3370" s="9"/>
      <c r="P3370" s="9"/>
      <c r="Q3370" s="8"/>
      <c r="R3370" s="8"/>
      <c r="S3370" s="42"/>
      <c r="T3370" s="42"/>
      <c r="U3370" s="42"/>
      <c r="V3370" s="42"/>
      <c r="W3370" s="42"/>
      <c r="X3370" s="42"/>
      <c r="Y3370" s="25"/>
    </row>
    <row r="3371" spans="6:25">
      <c r="F3371" s="4"/>
      <c r="H3371" s="25"/>
      <c r="I3371" s="25"/>
      <c r="M3371" s="42"/>
      <c r="N3371" s="9"/>
      <c r="O3371" s="9"/>
      <c r="P3371" s="9"/>
      <c r="Q3371" s="8"/>
      <c r="R3371" s="8"/>
      <c r="S3371" s="42"/>
      <c r="T3371" s="42"/>
      <c r="U3371" s="42"/>
      <c r="V3371" s="42"/>
      <c r="W3371" s="42"/>
      <c r="X3371" s="42"/>
      <c r="Y3371" s="25"/>
    </row>
    <row r="3372" spans="6:25">
      <c r="F3372" s="4"/>
      <c r="H3372" s="25"/>
      <c r="I3372" s="25"/>
      <c r="M3372" s="42"/>
      <c r="N3372" s="9"/>
      <c r="O3372" s="9"/>
      <c r="P3372" s="9"/>
      <c r="Q3372" s="8"/>
      <c r="R3372" s="8"/>
      <c r="S3372" s="42"/>
      <c r="T3372" s="42"/>
      <c r="U3372" s="42"/>
      <c r="V3372" s="42"/>
      <c r="W3372" s="42"/>
      <c r="X3372" s="42"/>
      <c r="Y3372" s="25"/>
    </row>
    <row r="3373" spans="6:25">
      <c r="F3373" s="4"/>
      <c r="H3373" s="25"/>
      <c r="I3373" s="25"/>
      <c r="M3373" s="42"/>
      <c r="N3373" s="9"/>
      <c r="O3373" s="9"/>
      <c r="P3373" s="9"/>
      <c r="Q3373" s="8"/>
      <c r="R3373" s="8"/>
      <c r="S3373" s="42"/>
      <c r="T3373" s="42"/>
      <c r="U3373" s="42"/>
      <c r="V3373" s="42"/>
      <c r="W3373" s="42"/>
      <c r="X3373" s="42"/>
      <c r="Y3373" s="25"/>
    </row>
    <row r="3374" spans="6:25">
      <c r="F3374" s="4"/>
      <c r="H3374" s="25"/>
      <c r="I3374" s="25"/>
      <c r="M3374" s="42"/>
      <c r="N3374" s="9"/>
      <c r="O3374" s="9"/>
      <c r="P3374" s="9"/>
      <c r="Q3374" s="8"/>
      <c r="R3374" s="8"/>
      <c r="S3374" s="42"/>
      <c r="T3374" s="42"/>
      <c r="U3374" s="42"/>
      <c r="V3374" s="42"/>
      <c r="W3374" s="42"/>
      <c r="X3374" s="42"/>
      <c r="Y3374" s="25"/>
    </row>
    <row r="3375" spans="6:25">
      <c r="F3375" s="4"/>
      <c r="H3375" s="25"/>
      <c r="I3375" s="25"/>
      <c r="M3375" s="42"/>
      <c r="N3375" s="9"/>
      <c r="O3375" s="9"/>
      <c r="P3375" s="9"/>
      <c r="Q3375" s="8"/>
      <c r="R3375" s="8"/>
      <c r="S3375" s="42"/>
      <c r="T3375" s="42"/>
      <c r="U3375" s="42"/>
      <c r="V3375" s="42"/>
      <c r="W3375" s="42"/>
      <c r="X3375" s="42"/>
      <c r="Y3375" s="25"/>
    </row>
    <row r="3376" spans="6:25">
      <c r="F3376" s="4"/>
      <c r="H3376" s="25"/>
      <c r="I3376" s="25"/>
      <c r="M3376" s="42"/>
      <c r="N3376" s="9"/>
      <c r="O3376" s="9"/>
      <c r="P3376" s="9"/>
      <c r="Q3376" s="8"/>
      <c r="R3376" s="8"/>
      <c r="S3376" s="42"/>
      <c r="T3376" s="42"/>
      <c r="U3376" s="42"/>
      <c r="V3376" s="42"/>
      <c r="W3376" s="42"/>
      <c r="X3376" s="42"/>
      <c r="Y3376" s="25"/>
    </row>
    <row r="3377" spans="6:25">
      <c r="F3377" s="4"/>
      <c r="H3377" s="25"/>
      <c r="I3377" s="25"/>
      <c r="M3377" s="42"/>
      <c r="N3377" s="9"/>
      <c r="O3377" s="9"/>
      <c r="P3377" s="9"/>
      <c r="Q3377" s="8"/>
      <c r="R3377" s="8"/>
      <c r="S3377" s="42"/>
      <c r="T3377" s="42"/>
      <c r="U3377" s="42"/>
      <c r="V3377" s="42"/>
      <c r="W3377" s="42"/>
      <c r="X3377" s="42"/>
      <c r="Y3377" s="25"/>
    </row>
    <row r="3378" spans="6:25">
      <c r="F3378" s="4"/>
      <c r="H3378" s="25"/>
      <c r="I3378" s="25"/>
      <c r="M3378" s="42"/>
      <c r="N3378" s="9"/>
      <c r="O3378" s="9"/>
      <c r="P3378" s="9"/>
      <c r="Q3378" s="8"/>
      <c r="R3378" s="8"/>
      <c r="S3378" s="42"/>
      <c r="T3378" s="42"/>
      <c r="U3378" s="42"/>
      <c r="V3378" s="42"/>
      <c r="W3378" s="42"/>
      <c r="X3378" s="42"/>
      <c r="Y3378" s="25"/>
    </row>
    <row r="3379" spans="6:25">
      <c r="F3379" s="4"/>
      <c r="H3379" s="25"/>
      <c r="I3379" s="25"/>
      <c r="M3379" s="42"/>
      <c r="N3379" s="9"/>
      <c r="O3379" s="9"/>
      <c r="P3379" s="9"/>
      <c r="Q3379" s="8"/>
      <c r="R3379" s="8"/>
      <c r="S3379" s="42"/>
      <c r="T3379" s="42"/>
      <c r="U3379" s="42"/>
      <c r="V3379" s="42"/>
      <c r="W3379" s="42"/>
      <c r="X3379" s="42"/>
      <c r="Y3379" s="25"/>
    </row>
    <row r="3380" spans="6:25">
      <c r="F3380" s="4"/>
      <c r="H3380" s="25"/>
      <c r="I3380" s="25"/>
      <c r="M3380" s="42"/>
      <c r="N3380" s="9"/>
      <c r="O3380" s="9"/>
      <c r="P3380" s="9"/>
      <c r="Q3380" s="8"/>
      <c r="R3380" s="8"/>
      <c r="S3380" s="42"/>
      <c r="T3380" s="42"/>
      <c r="U3380" s="42"/>
      <c r="V3380" s="42"/>
      <c r="W3380" s="42"/>
      <c r="X3380" s="42"/>
      <c r="Y3380" s="25"/>
    </row>
    <row r="3381" spans="6:25">
      <c r="F3381" s="4"/>
      <c r="H3381" s="25"/>
      <c r="I3381" s="25"/>
      <c r="M3381" s="42"/>
      <c r="N3381" s="9"/>
      <c r="O3381" s="9"/>
      <c r="P3381" s="9"/>
      <c r="Q3381" s="8"/>
      <c r="R3381" s="8"/>
      <c r="S3381" s="42"/>
      <c r="T3381" s="42"/>
      <c r="U3381" s="42"/>
      <c r="V3381" s="42"/>
      <c r="W3381" s="42"/>
      <c r="X3381" s="42"/>
      <c r="Y3381" s="25"/>
    </row>
    <row r="3382" spans="6:25">
      <c r="F3382" s="4"/>
      <c r="H3382" s="25"/>
      <c r="I3382" s="25"/>
      <c r="M3382" s="42"/>
      <c r="N3382" s="9"/>
      <c r="O3382" s="9"/>
      <c r="P3382" s="9"/>
      <c r="Q3382" s="8"/>
      <c r="R3382" s="8"/>
      <c r="S3382" s="42"/>
      <c r="T3382" s="42"/>
      <c r="U3382" s="42"/>
      <c r="V3382" s="42"/>
      <c r="W3382" s="42"/>
      <c r="X3382" s="42"/>
      <c r="Y3382" s="25"/>
    </row>
    <row r="3383" spans="6:25">
      <c r="F3383" s="4"/>
      <c r="H3383" s="25"/>
      <c r="I3383" s="25"/>
      <c r="M3383" s="42"/>
      <c r="N3383" s="9"/>
      <c r="O3383" s="9"/>
      <c r="P3383" s="9"/>
      <c r="Q3383" s="8"/>
      <c r="R3383" s="8"/>
      <c r="S3383" s="42"/>
      <c r="T3383" s="42"/>
      <c r="U3383" s="42"/>
      <c r="V3383" s="42"/>
      <c r="W3383" s="42"/>
      <c r="X3383" s="42"/>
      <c r="Y3383" s="25"/>
    </row>
    <row r="3384" spans="6:25">
      <c r="F3384" s="4"/>
      <c r="H3384" s="25"/>
      <c r="I3384" s="25"/>
      <c r="M3384" s="42"/>
      <c r="N3384" s="9"/>
      <c r="O3384" s="9"/>
      <c r="P3384" s="9"/>
      <c r="Q3384" s="8"/>
      <c r="R3384" s="8"/>
      <c r="S3384" s="42"/>
      <c r="T3384" s="42"/>
      <c r="U3384" s="42"/>
      <c r="V3384" s="42"/>
      <c r="W3384" s="42"/>
      <c r="X3384" s="42"/>
      <c r="Y3384" s="25"/>
    </row>
    <row r="3385" spans="6:25">
      <c r="F3385" s="4"/>
      <c r="H3385" s="25"/>
      <c r="I3385" s="25"/>
      <c r="M3385" s="42"/>
      <c r="N3385" s="9"/>
      <c r="O3385" s="9"/>
      <c r="P3385" s="9"/>
      <c r="Q3385" s="8"/>
      <c r="R3385" s="8"/>
      <c r="S3385" s="42"/>
      <c r="T3385" s="42"/>
      <c r="U3385" s="42"/>
      <c r="V3385" s="42"/>
      <c r="W3385" s="42"/>
      <c r="X3385" s="42"/>
      <c r="Y3385" s="25"/>
    </row>
    <row r="3386" spans="6:25">
      <c r="F3386" s="4"/>
      <c r="H3386" s="25"/>
      <c r="I3386" s="25"/>
      <c r="M3386" s="42"/>
      <c r="N3386" s="9"/>
      <c r="O3386" s="9"/>
      <c r="P3386" s="9"/>
      <c r="Q3386" s="8"/>
      <c r="R3386" s="8"/>
      <c r="S3386" s="42"/>
      <c r="T3386" s="42"/>
      <c r="U3386" s="42"/>
      <c r="V3386" s="42"/>
      <c r="W3386" s="42"/>
      <c r="X3386" s="42"/>
      <c r="Y3386" s="25"/>
    </row>
    <row r="3387" spans="6:25">
      <c r="F3387" s="4"/>
      <c r="H3387" s="25"/>
      <c r="I3387" s="25"/>
      <c r="M3387" s="42"/>
      <c r="N3387" s="9"/>
      <c r="O3387" s="9"/>
      <c r="P3387" s="9"/>
      <c r="Q3387" s="8"/>
      <c r="R3387" s="8"/>
      <c r="S3387" s="42"/>
      <c r="T3387" s="42"/>
      <c r="U3387" s="42"/>
      <c r="V3387" s="42"/>
      <c r="W3387" s="42"/>
      <c r="X3387" s="42"/>
      <c r="Y3387" s="25"/>
    </row>
    <row r="3388" spans="6:25">
      <c r="F3388" s="4"/>
      <c r="H3388" s="25"/>
      <c r="I3388" s="25"/>
      <c r="M3388" s="42"/>
      <c r="N3388" s="9"/>
      <c r="O3388" s="9"/>
      <c r="P3388" s="9"/>
      <c r="Q3388" s="8"/>
      <c r="R3388" s="8"/>
      <c r="S3388" s="42"/>
      <c r="T3388" s="42"/>
      <c r="U3388" s="42"/>
      <c r="V3388" s="42"/>
      <c r="W3388" s="42"/>
      <c r="X3388" s="42"/>
      <c r="Y3388" s="25"/>
    </row>
    <row r="3389" spans="6:25">
      <c r="F3389" s="4"/>
      <c r="H3389" s="25"/>
      <c r="I3389" s="25"/>
      <c r="M3389" s="42"/>
      <c r="N3389" s="9"/>
      <c r="O3389" s="9"/>
      <c r="P3389" s="9"/>
      <c r="Q3389" s="8"/>
      <c r="R3389" s="8"/>
      <c r="S3389" s="42"/>
      <c r="T3389" s="42"/>
      <c r="U3389" s="42"/>
      <c r="V3389" s="42"/>
      <c r="W3389" s="42"/>
      <c r="X3389" s="42"/>
      <c r="Y3389" s="25"/>
    </row>
    <row r="3390" spans="6:25">
      <c r="F3390" s="4"/>
      <c r="H3390" s="25"/>
      <c r="I3390" s="25"/>
      <c r="M3390" s="42"/>
      <c r="N3390" s="9"/>
      <c r="O3390" s="9"/>
      <c r="P3390" s="9"/>
      <c r="Q3390" s="8"/>
      <c r="R3390" s="8"/>
      <c r="S3390" s="42"/>
      <c r="T3390" s="42"/>
      <c r="U3390" s="42"/>
      <c r="V3390" s="42"/>
      <c r="W3390" s="42"/>
      <c r="X3390" s="42"/>
      <c r="Y3390" s="25"/>
    </row>
    <row r="3391" spans="6:25">
      <c r="F3391" s="4"/>
      <c r="H3391" s="25"/>
      <c r="I3391" s="25"/>
      <c r="M3391" s="42"/>
      <c r="N3391" s="9"/>
      <c r="O3391" s="9"/>
      <c r="P3391" s="9"/>
      <c r="Q3391" s="8"/>
      <c r="R3391" s="8"/>
      <c r="S3391" s="42"/>
      <c r="T3391" s="42"/>
      <c r="U3391" s="42"/>
      <c r="V3391" s="42"/>
      <c r="W3391" s="42"/>
      <c r="X3391" s="42"/>
      <c r="Y3391" s="25"/>
    </row>
    <row r="3392" spans="6:25">
      <c r="F3392" s="4"/>
      <c r="H3392" s="25"/>
      <c r="I3392" s="25"/>
      <c r="M3392" s="42"/>
      <c r="N3392" s="9"/>
      <c r="O3392" s="9"/>
      <c r="P3392" s="9"/>
      <c r="Q3392" s="8"/>
      <c r="R3392" s="8"/>
      <c r="S3392" s="42"/>
      <c r="T3392" s="42"/>
      <c r="U3392" s="42"/>
      <c r="V3392" s="42"/>
      <c r="W3392" s="42"/>
      <c r="X3392" s="42"/>
      <c r="Y3392" s="25"/>
    </row>
    <row r="3393" spans="5:25">
      <c r="F3393" s="4"/>
      <c r="H3393" s="25"/>
      <c r="I3393" s="25"/>
      <c r="M3393" s="42"/>
      <c r="N3393" s="9"/>
      <c r="O3393" s="9"/>
      <c r="P3393" s="9"/>
      <c r="Q3393" s="8"/>
      <c r="R3393" s="8"/>
      <c r="S3393" s="42"/>
      <c r="T3393" s="42"/>
      <c r="U3393" s="42"/>
      <c r="V3393" s="42"/>
      <c r="W3393" s="42"/>
      <c r="X3393" s="42"/>
      <c r="Y3393" s="25"/>
    </row>
    <row r="3394" spans="5:25">
      <c r="F3394" s="4"/>
      <c r="H3394" s="25"/>
      <c r="I3394" s="25"/>
      <c r="M3394" s="42"/>
      <c r="N3394" s="9"/>
      <c r="O3394" s="9"/>
      <c r="P3394" s="9"/>
      <c r="Q3394" s="8"/>
      <c r="R3394" s="8"/>
      <c r="S3394" s="42"/>
      <c r="T3394" s="42"/>
      <c r="U3394" s="42"/>
      <c r="V3394" s="42"/>
      <c r="W3394" s="42"/>
      <c r="X3394" s="42"/>
      <c r="Y3394" s="25"/>
    </row>
    <row r="3395" spans="5:25">
      <c r="F3395" s="4"/>
      <c r="H3395" s="25"/>
      <c r="I3395" s="25"/>
      <c r="M3395" s="42"/>
      <c r="N3395" s="9"/>
      <c r="O3395" s="9"/>
      <c r="P3395" s="9"/>
      <c r="Q3395" s="8"/>
      <c r="R3395" s="8"/>
      <c r="S3395" s="42"/>
      <c r="T3395" s="42"/>
      <c r="U3395" s="42"/>
      <c r="V3395" s="42"/>
      <c r="W3395" s="42"/>
      <c r="X3395" s="42"/>
      <c r="Y3395" s="25"/>
    </row>
    <row r="3396" spans="5:25">
      <c r="E3396" s="38"/>
      <c r="F3396" s="4"/>
      <c r="H3396" s="25"/>
      <c r="I3396" s="25"/>
      <c r="M3396" s="42"/>
      <c r="N3396" s="9"/>
      <c r="O3396" s="9"/>
      <c r="P3396" s="9"/>
      <c r="Q3396" s="8"/>
      <c r="R3396" s="8"/>
      <c r="S3396" s="42"/>
      <c r="T3396" s="42"/>
      <c r="U3396" s="42"/>
      <c r="V3396" s="42"/>
      <c r="W3396" s="42"/>
      <c r="X3396" s="42"/>
      <c r="Y3396" s="25"/>
    </row>
    <row r="3397" spans="5:25">
      <c r="F3397" s="4"/>
      <c r="H3397" s="25"/>
      <c r="I3397" s="25"/>
      <c r="M3397" s="42"/>
      <c r="N3397" s="9"/>
      <c r="O3397" s="9"/>
      <c r="P3397" s="9"/>
      <c r="Q3397" s="8"/>
      <c r="R3397" s="8"/>
      <c r="S3397" s="42"/>
      <c r="T3397" s="42"/>
      <c r="U3397" s="42"/>
      <c r="V3397" s="42"/>
      <c r="W3397" s="42"/>
      <c r="X3397" s="42"/>
      <c r="Y3397" s="25"/>
    </row>
    <row r="3398" spans="5:25">
      <c r="F3398" s="4"/>
      <c r="H3398" s="25"/>
      <c r="I3398" s="25"/>
      <c r="M3398" s="42"/>
      <c r="N3398" s="9"/>
      <c r="O3398" s="9"/>
      <c r="P3398" s="9"/>
      <c r="Q3398" s="8"/>
      <c r="R3398" s="8"/>
      <c r="S3398" s="42"/>
      <c r="T3398" s="42"/>
      <c r="U3398" s="42"/>
      <c r="V3398" s="42"/>
      <c r="W3398" s="42"/>
      <c r="X3398" s="42"/>
      <c r="Y3398" s="25"/>
    </row>
    <row r="3399" spans="5:25">
      <c r="F3399" s="4"/>
      <c r="H3399" s="25"/>
      <c r="I3399" s="25"/>
      <c r="M3399" s="42"/>
      <c r="N3399" s="9"/>
      <c r="O3399" s="9"/>
      <c r="P3399" s="9"/>
      <c r="Q3399" s="8"/>
      <c r="R3399" s="8"/>
      <c r="S3399" s="42"/>
      <c r="T3399" s="42"/>
      <c r="U3399" s="42"/>
      <c r="V3399" s="42"/>
      <c r="W3399" s="42"/>
      <c r="X3399" s="42"/>
      <c r="Y3399" s="25"/>
    </row>
    <row r="3400" spans="5:25">
      <c r="F3400" s="4"/>
      <c r="H3400" s="25"/>
      <c r="I3400" s="25"/>
      <c r="M3400" s="42"/>
      <c r="N3400" s="9"/>
      <c r="O3400" s="9"/>
      <c r="P3400" s="9"/>
      <c r="Q3400" s="8"/>
      <c r="R3400" s="8"/>
      <c r="S3400" s="42"/>
      <c r="T3400" s="42"/>
      <c r="U3400" s="42"/>
      <c r="V3400" s="42"/>
      <c r="W3400" s="42"/>
      <c r="X3400" s="42"/>
      <c r="Y3400" s="25"/>
    </row>
    <row r="3401" spans="5:25">
      <c r="F3401" s="4"/>
      <c r="H3401" s="25"/>
      <c r="I3401" s="25"/>
      <c r="M3401" s="42"/>
      <c r="N3401" s="9"/>
      <c r="O3401" s="9"/>
      <c r="P3401" s="9"/>
      <c r="Q3401" s="8"/>
      <c r="R3401" s="8"/>
      <c r="S3401" s="42"/>
      <c r="T3401" s="42"/>
      <c r="U3401" s="42"/>
      <c r="V3401" s="42"/>
      <c r="W3401" s="42"/>
      <c r="X3401" s="42"/>
      <c r="Y3401" s="25"/>
    </row>
    <row r="3402" spans="5:25">
      <c r="F3402" s="4"/>
      <c r="H3402" s="25"/>
      <c r="I3402" s="25"/>
      <c r="M3402" s="42"/>
      <c r="N3402" s="9"/>
      <c r="O3402" s="9"/>
      <c r="P3402" s="9"/>
      <c r="Q3402" s="8"/>
      <c r="R3402" s="8"/>
      <c r="S3402" s="42"/>
      <c r="T3402" s="42"/>
      <c r="U3402" s="42"/>
      <c r="V3402" s="42"/>
      <c r="W3402" s="42"/>
      <c r="X3402" s="42"/>
      <c r="Y3402" s="25"/>
    </row>
    <row r="3403" spans="5:25">
      <c r="F3403" s="4"/>
      <c r="H3403" s="25"/>
      <c r="I3403" s="25"/>
      <c r="M3403" s="42"/>
      <c r="N3403" s="9"/>
      <c r="O3403" s="9"/>
      <c r="P3403" s="9"/>
      <c r="Q3403" s="8"/>
      <c r="R3403" s="8"/>
      <c r="S3403" s="42"/>
      <c r="T3403" s="42"/>
      <c r="U3403" s="42"/>
      <c r="V3403" s="42"/>
      <c r="W3403" s="42"/>
      <c r="X3403" s="42"/>
      <c r="Y3403" s="25"/>
    </row>
    <row r="3404" spans="5:25">
      <c r="F3404" s="4"/>
      <c r="H3404" s="25"/>
      <c r="I3404" s="25"/>
      <c r="M3404" s="42"/>
      <c r="N3404" s="9"/>
      <c r="O3404" s="9"/>
      <c r="P3404" s="9"/>
      <c r="Q3404" s="8"/>
      <c r="R3404" s="8"/>
      <c r="S3404" s="42"/>
      <c r="T3404" s="42"/>
      <c r="U3404" s="42"/>
      <c r="V3404" s="42"/>
      <c r="W3404" s="42"/>
      <c r="X3404" s="42"/>
      <c r="Y3404" s="25"/>
    </row>
    <row r="3405" spans="5:25">
      <c r="F3405" s="4"/>
      <c r="H3405" s="25"/>
      <c r="I3405" s="25"/>
      <c r="M3405" s="42"/>
      <c r="N3405" s="9"/>
      <c r="O3405" s="9"/>
      <c r="P3405" s="9"/>
      <c r="Q3405" s="8"/>
      <c r="R3405" s="8"/>
      <c r="S3405" s="42"/>
      <c r="T3405" s="42"/>
      <c r="U3405" s="42"/>
      <c r="V3405" s="42"/>
      <c r="W3405" s="42"/>
      <c r="X3405" s="42"/>
      <c r="Y3405" s="25"/>
    </row>
    <row r="3406" spans="5:25">
      <c r="F3406" s="4"/>
      <c r="H3406" s="25"/>
      <c r="I3406" s="25"/>
      <c r="M3406" s="42"/>
      <c r="N3406" s="9"/>
      <c r="O3406" s="9"/>
      <c r="P3406" s="9"/>
      <c r="Q3406" s="8"/>
      <c r="R3406" s="8"/>
      <c r="S3406" s="42"/>
      <c r="T3406" s="42"/>
      <c r="U3406" s="42"/>
      <c r="V3406" s="42"/>
      <c r="W3406" s="42"/>
      <c r="X3406" s="42"/>
      <c r="Y3406" s="25"/>
    </row>
    <row r="3407" spans="5:25">
      <c r="F3407" s="4"/>
      <c r="H3407" s="25"/>
      <c r="I3407" s="25"/>
      <c r="M3407" s="42"/>
      <c r="N3407" s="9"/>
      <c r="O3407" s="9"/>
      <c r="P3407" s="9"/>
      <c r="Q3407" s="8"/>
      <c r="R3407" s="8"/>
      <c r="S3407" s="42"/>
      <c r="T3407" s="42"/>
      <c r="U3407" s="42"/>
      <c r="V3407" s="42"/>
      <c r="W3407" s="42"/>
      <c r="X3407" s="42"/>
      <c r="Y3407" s="25"/>
    </row>
    <row r="3408" spans="5:25">
      <c r="F3408" s="4"/>
      <c r="H3408" s="25"/>
      <c r="I3408" s="25"/>
      <c r="M3408" s="42"/>
      <c r="N3408" s="9"/>
      <c r="O3408" s="9"/>
      <c r="P3408" s="9"/>
      <c r="Q3408" s="8"/>
      <c r="R3408" s="8"/>
      <c r="S3408" s="42"/>
      <c r="T3408" s="42"/>
      <c r="U3408" s="42"/>
      <c r="V3408" s="42"/>
      <c r="W3408" s="42"/>
      <c r="X3408" s="42"/>
      <c r="Y3408" s="25"/>
    </row>
    <row r="3409" spans="5:25">
      <c r="F3409" s="4"/>
      <c r="H3409" s="25"/>
      <c r="I3409" s="25"/>
      <c r="M3409" s="42"/>
      <c r="N3409" s="9"/>
      <c r="O3409" s="9"/>
      <c r="P3409" s="9"/>
      <c r="Q3409" s="8"/>
      <c r="R3409" s="8"/>
      <c r="S3409" s="42"/>
      <c r="T3409" s="42"/>
      <c r="U3409" s="42"/>
      <c r="V3409" s="42"/>
      <c r="W3409" s="42"/>
      <c r="X3409" s="42"/>
      <c r="Y3409" s="25"/>
    </row>
    <row r="3410" spans="5:25">
      <c r="F3410" s="4"/>
      <c r="H3410" s="25"/>
      <c r="I3410" s="25"/>
      <c r="M3410" s="42"/>
      <c r="N3410" s="9"/>
      <c r="O3410" s="9"/>
      <c r="P3410" s="9"/>
      <c r="Q3410" s="8"/>
      <c r="R3410" s="8"/>
      <c r="S3410" s="42"/>
      <c r="T3410" s="42"/>
      <c r="U3410" s="42"/>
      <c r="V3410" s="42"/>
      <c r="W3410" s="42"/>
      <c r="X3410" s="42"/>
      <c r="Y3410" s="25"/>
    </row>
    <row r="3411" spans="5:25">
      <c r="F3411" s="4"/>
      <c r="H3411" s="25"/>
      <c r="I3411" s="25"/>
      <c r="M3411" s="42"/>
      <c r="N3411" s="9"/>
      <c r="O3411" s="9"/>
      <c r="P3411" s="9"/>
      <c r="Q3411" s="8"/>
      <c r="R3411" s="8"/>
      <c r="S3411" s="42"/>
      <c r="T3411" s="42"/>
      <c r="U3411" s="42"/>
      <c r="V3411" s="42"/>
      <c r="W3411" s="42"/>
      <c r="X3411" s="42"/>
      <c r="Y3411" s="25"/>
    </row>
    <row r="3412" spans="5:25">
      <c r="F3412" s="4"/>
      <c r="H3412" s="25"/>
      <c r="I3412" s="25"/>
      <c r="M3412" s="42"/>
      <c r="N3412" s="9"/>
      <c r="O3412" s="9"/>
      <c r="P3412" s="9"/>
      <c r="Q3412" s="8"/>
      <c r="R3412" s="8"/>
      <c r="S3412" s="42"/>
      <c r="T3412" s="42"/>
      <c r="U3412" s="42"/>
      <c r="V3412" s="42"/>
      <c r="W3412" s="42"/>
      <c r="X3412" s="42"/>
      <c r="Y3412" s="25"/>
    </row>
    <row r="3413" spans="5:25">
      <c r="F3413" s="4"/>
      <c r="H3413" s="25"/>
      <c r="I3413" s="25"/>
      <c r="M3413" s="42"/>
      <c r="N3413" s="9"/>
      <c r="O3413" s="9"/>
      <c r="P3413" s="9"/>
      <c r="Q3413" s="8"/>
      <c r="R3413" s="8"/>
      <c r="S3413" s="42"/>
      <c r="T3413" s="42"/>
      <c r="U3413" s="42"/>
      <c r="V3413" s="42"/>
      <c r="W3413" s="42"/>
      <c r="X3413" s="42"/>
      <c r="Y3413" s="25"/>
    </row>
    <row r="3414" spans="5:25">
      <c r="F3414" s="4"/>
      <c r="H3414" s="25"/>
      <c r="I3414" s="25"/>
      <c r="M3414" s="42"/>
      <c r="N3414" s="9"/>
      <c r="O3414" s="9"/>
      <c r="P3414" s="9"/>
      <c r="Q3414" s="8"/>
      <c r="R3414" s="8"/>
      <c r="S3414" s="42"/>
      <c r="T3414" s="42"/>
      <c r="U3414" s="42"/>
      <c r="V3414" s="42"/>
      <c r="W3414" s="42"/>
      <c r="X3414" s="42"/>
      <c r="Y3414" s="25"/>
    </row>
    <row r="3415" spans="5:25">
      <c r="F3415" s="4"/>
      <c r="H3415" s="25"/>
      <c r="I3415" s="25"/>
      <c r="M3415" s="42"/>
      <c r="N3415" s="9"/>
      <c r="O3415" s="9"/>
      <c r="P3415" s="9"/>
      <c r="Q3415" s="8"/>
      <c r="R3415" s="8"/>
      <c r="S3415" s="42"/>
      <c r="T3415" s="42"/>
      <c r="U3415" s="42"/>
      <c r="V3415" s="42"/>
      <c r="W3415" s="42"/>
      <c r="X3415" s="42"/>
      <c r="Y3415" s="25"/>
    </row>
    <row r="3416" spans="5:25">
      <c r="F3416" s="4"/>
      <c r="H3416" s="25"/>
      <c r="I3416" s="25"/>
      <c r="M3416" s="42"/>
      <c r="N3416" s="9"/>
      <c r="O3416" s="9"/>
      <c r="P3416" s="9"/>
      <c r="Q3416" s="8"/>
      <c r="R3416" s="8"/>
      <c r="S3416" s="42"/>
      <c r="T3416" s="42"/>
      <c r="U3416" s="42"/>
      <c r="V3416" s="42"/>
      <c r="W3416" s="42"/>
      <c r="X3416" s="42"/>
      <c r="Y3416" s="25"/>
    </row>
    <row r="3417" spans="5:25">
      <c r="F3417" s="4"/>
      <c r="H3417" s="25"/>
      <c r="I3417" s="25"/>
      <c r="M3417" s="42"/>
      <c r="N3417" s="9"/>
      <c r="O3417" s="9"/>
      <c r="P3417" s="9"/>
      <c r="Q3417" s="8"/>
      <c r="R3417" s="8"/>
      <c r="S3417" s="42"/>
      <c r="T3417" s="42"/>
      <c r="U3417" s="42"/>
      <c r="V3417" s="42"/>
      <c r="W3417" s="42"/>
      <c r="X3417" s="42"/>
      <c r="Y3417" s="25"/>
    </row>
    <row r="3418" spans="5:25">
      <c r="E3418" s="38"/>
      <c r="F3418" s="4"/>
      <c r="H3418" s="25"/>
      <c r="I3418" s="25"/>
      <c r="M3418" s="42"/>
      <c r="N3418" s="9"/>
      <c r="O3418" s="9"/>
      <c r="P3418" s="9"/>
      <c r="Q3418" s="8"/>
      <c r="R3418" s="8"/>
      <c r="S3418" s="42"/>
      <c r="T3418" s="42"/>
      <c r="U3418" s="42"/>
      <c r="V3418" s="42"/>
      <c r="W3418" s="42"/>
      <c r="X3418" s="42"/>
      <c r="Y3418" s="25"/>
    </row>
    <row r="3419" spans="5:25">
      <c r="F3419" s="4"/>
      <c r="H3419" s="25"/>
      <c r="I3419" s="25"/>
      <c r="M3419" s="42"/>
      <c r="N3419" s="9"/>
      <c r="O3419" s="9"/>
      <c r="P3419" s="9"/>
      <c r="Q3419" s="8"/>
      <c r="R3419" s="8"/>
      <c r="S3419" s="42"/>
      <c r="T3419" s="42"/>
      <c r="U3419" s="42"/>
      <c r="V3419" s="42"/>
      <c r="W3419" s="42"/>
      <c r="X3419" s="42"/>
      <c r="Y3419" s="25"/>
    </row>
    <row r="3420" spans="5:25">
      <c r="F3420" s="4"/>
      <c r="H3420" s="25"/>
      <c r="I3420" s="25"/>
      <c r="M3420" s="42"/>
      <c r="N3420" s="9"/>
      <c r="O3420" s="9"/>
      <c r="P3420" s="9"/>
      <c r="Q3420" s="8"/>
      <c r="R3420" s="8"/>
      <c r="S3420" s="42"/>
      <c r="T3420" s="42"/>
      <c r="U3420" s="42"/>
      <c r="V3420" s="42"/>
      <c r="W3420" s="42"/>
      <c r="X3420" s="42"/>
      <c r="Y3420" s="25"/>
    </row>
    <row r="3421" spans="5:25">
      <c r="F3421" s="4"/>
      <c r="H3421" s="25"/>
      <c r="I3421" s="25"/>
      <c r="M3421" s="42"/>
      <c r="N3421" s="9"/>
      <c r="O3421" s="9"/>
      <c r="P3421" s="9"/>
      <c r="Q3421" s="8"/>
      <c r="R3421" s="8"/>
      <c r="S3421" s="42"/>
      <c r="T3421" s="42"/>
      <c r="U3421" s="42"/>
      <c r="V3421" s="42"/>
      <c r="W3421" s="42"/>
      <c r="X3421" s="42"/>
      <c r="Y3421" s="25"/>
    </row>
    <row r="3422" spans="5:25">
      <c r="F3422" s="4"/>
      <c r="H3422" s="25"/>
      <c r="I3422" s="25"/>
      <c r="M3422" s="42"/>
      <c r="N3422" s="9"/>
      <c r="O3422" s="9"/>
      <c r="P3422" s="9"/>
      <c r="Q3422" s="8"/>
      <c r="R3422" s="8"/>
      <c r="S3422" s="42"/>
      <c r="T3422" s="42"/>
      <c r="U3422" s="42"/>
      <c r="V3422" s="42"/>
      <c r="W3422" s="42"/>
      <c r="X3422" s="42"/>
      <c r="Y3422" s="25"/>
    </row>
    <row r="3423" spans="5:25">
      <c r="F3423" s="4"/>
      <c r="H3423" s="25"/>
      <c r="I3423" s="25"/>
      <c r="M3423" s="42"/>
      <c r="N3423" s="9"/>
      <c r="O3423" s="9"/>
      <c r="P3423" s="9"/>
      <c r="Q3423" s="8"/>
      <c r="R3423" s="8"/>
      <c r="S3423" s="42"/>
      <c r="T3423" s="42"/>
      <c r="U3423" s="42"/>
      <c r="V3423" s="42"/>
      <c r="W3423" s="42"/>
      <c r="X3423" s="42"/>
      <c r="Y3423" s="25"/>
    </row>
    <row r="3424" spans="5:25">
      <c r="F3424" s="4"/>
      <c r="H3424" s="25"/>
      <c r="I3424" s="25"/>
      <c r="M3424" s="42"/>
      <c r="N3424" s="9"/>
      <c r="O3424" s="9"/>
      <c r="P3424" s="9"/>
      <c r="Q3424" s="8"/>
      <c r="R3424" s="8"/>
      <c r="S3424" s="42"/>
      <c r="T3424" s="42"/>
      <c r="U3424" s="42"/>
      <c r="V3424" s="42"/>
      <c r="W3424" s="42"/>
      <c r="X3424" s="42"/>
      <c r="Y3424" s="25"/>
    </row>
    <row r="3425" spans="6:25">
      <c r="F3425" s="4"/>
      <c r="H3425" s="25"/>
      <c r="I3425" s="25"/>
      <c r="M3425" s="42"/>
      <c r="N3425" s="9"/>
      <c r="O3425" s="9"/>
      <c r="P3425" s="9"/>
      <c r="Q3425" s="8"/>
      <c r="R3425" s="8"/>
      <c r="S3425" s="42"/>
      <c r="T3425" s="42"/>
      <c r="U3425" s="42"/>
      <c r="V3425" s="42"/>
      <c r="W3425" s="42"/>
      <c r="X3425" s="42"/>
      <c r="Y3425" s="25"/>
    </row>
    <row r="3426" spans="6:25">
      <c r="F3426" s="4"/>
      <c r="H3426" s="25"/>
      <c r="I3426" s="25"/>
      <c r="M3426" s="42"/>
      <c r="N3426" s="9"/>
      <c r="O3426" s="9"/>
      <c r="P3426" s="9"/>
      <c r="Q3426" s="8"/>
      <c r="R3426" s="8"/>
      <c r="S3426" s="42"/>
      <c r="T3426" s="42"/>
      <c r="U3426" s="42"/>
      <c r="V3426" s="42"/>
      <c r="W3426" s="42"/>
      <c r="X3426" s="42"/>
      <c r="Y3426" s="25"/>
    </row>
    <row r="3427" spans="6:25">
      <c r="F3427" s="4"/>
      <c r="H3427" s="25"/>
      <c r="I3427" s="25"/>
      <c r="M3427" s="42"/>
      <c r="N3427" s="9"/>
      <c r="O3427" s="9"/>
      <c r="P3427" s="9"/>
      <c r="Q3427" s="8"/>
      <c r="R3427" s="8"/>
      <c r="S3427" s="42"/>
      <c r="T3427" s="42"/>
      <c r="U3427" s="42"/>
      <c r="V3427" s="42"/>
      <c r="W3427" s="42"/>
      <c r="X3427" s="42"/>
      <c r="Y3427" s="25"/>
    </row>
    <row r="3428" spans="6:25">
      <c r="F3428" s="4"/>
      <c r="H3428" s="25"/>
      <c r="I3428" s="25"/>
      <c r="M3428" s="42"/>
      <c r="N3428" s="9"/>
      <c r="O3428" s="9"/>
      <c r="P3428" s="9"/>
      <c r="Q3428" s="8"/>
      <c r="R3428" s="8"/>
      <c r="S3428" s="42"/>
      <c r="T3428" s="42"/>
      <c r="U3428" s="42"/>
      <c r="V3428" s="42"/>
      <c r="W3428" s="42"/>
      <c r="X3428" s="42"/>
      <c r="Y3428" s="25"/>
    </row>
    <row r="3429" spans="6:25">
      <c r="F3429" s="4"/>
      <c r="H3429" s="25"/>
      <c r="I3429" s="25"/>
      <c r="M3429" s="42"/>
      <c r="N3429" s="9"/>
      <c r="O3429" s="9"/>
      <c r="P3429" s="9"/>
      <c r="Q3429" s="8"/>
      <c r="R3429" s="8"/>
      <c r="S3429" s="42"/>
      <c r="T3429" s="42"/>
      <c r="U3429" s="42"/>
      <c r="V3429" s="42"/>
      <c r="W3429" s="42"/>
      <c r="X3429" s="42"/>
      <c r="Y3429" s="25"/>
    </row>
    <row r="3430" spans="6:25">
      <c r="F3430" s="4"/>
      <c r="H3430" s="25"/>
      <c r="I3430" s="25"/>
      <c r="M3430" s="42"/>
      <c r="N3430" s="9"/>
      <c r="O3430" s="9"/>
      <c r="P3430" s="9"/>
      <c r="Q3430" s="8"/>
      <c r="R3430" s="8"/>
      <c r="S3430" s="42"/>
      <c r="T3430" s="42"/>
      <c r="U3430" s="42"/>
      <c r="V3430" s="42"/>
      <c r="W3430" s="42"/>
      <c r="X3430" s="42"/>
      <c r="Y3430" s="25"/>
    </row>
    <row r="3431" spans="6:25">
      <c r="F3431" s="4"/>
      <c r="H3431" s="25"/>
      <c r="I3431" s="25"/>
      <c r="M3431" s="42"/>
      <c r="N3431" s="9"/>
      <c r="O3431" s="9"/>
      <c r="P3431" s="9"/>
      <c r="Q3431" s="8"/>
      <c r="R3431" s="8"/>
      <c r="S3431" s="42"/>
      <c r="T3431" s="42"/>
      <c r="U3431" s="42"/>
      <c r="V3431" s="42"/>
      <c r="W3431" s="42"/>
      <c r="X3431" s="42"/>
      <c r="Y3431" s="25"/>
    </row>
    <row r="3432" spans="6:25">
      <c r="F3432" s="4"/>
      <c r="H3432" s="25"/>
      <c r="I3432" s="25"/>
      <c r="M3432" s="42"/>
      <c r="N3432" s="9"/>
      <c r="O3432" s="9"/>
      <c r="P3432" s="9"/>
      <c r="Q3432" s="8"/>
      <c r="R3432" s="8"/>
      <c r="S3432" s="42"/>
      <c r="T3432" s="42"/>
      <c r="U3432" s="42"/>
      <c r="V3432" s="42"/>
      <c r="W3432" s="42"/>
      <c r="X3432" s="42"/>
      <c r="Y3432" s="25"/>
    </row>
    <row r="3433" spans="6:25">
      <c r="F3433" s="4"/>
      <c r="H3433" s="25"/>
      <c r="I3433" s="25"/>
      <c r="M3433" s="42"/>
      <c r="N3433" s="9"/>
      <c r="O3433" s="9"/>
      <c r="P3433" s="9"/>
      <c r="Q3433" s="8"/>
      <c r="R3433" s="8"/>
      <c r="S3433" s="42"/>
      <c r="T3433" s="42"/>
      <c r="U3433" s="42"/>
      <c r="V3433" s="42"/>
      <c r="W3433" s="42"/>
      <c r="X3433" s="42"/>
      <c r="Y3433" s="25"/>
    </row>
    <row r="3434" spans="6:25">
      <c r="F3434" s="4"/>
      <c r="H3434" s="25"/>
      <c r="I3434" s="25"/>
      <c r="M3434" s="42"/>
      <c r="N3434" s="9"/>
      <c r="O3434" s="9"/>
      <c r="P3434" s="9"/>
      <c r="Q3434" s="8"/>
      <c r="R3434" s="8"/>
      <c r="S3434" s="42"/>
      <c r="T3434" s="42"/>
      <c r="U3434" s="42"/>
      <c r="V3434" s="42"/>
      <c r="W3434" s="42"/>
      <c r="X3434" s="42"/>
      <c r="Y3434" s="25"/>
    </row>
    <row r="3435" spans="6:25">
      <c r="F3435" s="4"/>
      <c r="H3435" s="25"/>
      <c r="I3435" s="25"/>
      <c r="M3435" s="42"/>
      <c r="N3435" s="9"/>
      <c r="O3435" s="9"/>
      <c r="P3435" s="9"/>
      <c r="Q3435" s="8"/>
      <c r="R3435" s="8"/>
      <c r="S3435" s="42"/>
      <c r="T3435" s="42"/>
      <c r="U3435" s="42"/>
      <c r="V3435" s="42"/>
      <c r="W3435" s="42"/>
      <c r="X3435" s="42"/>
      <c r="Y3435" s="25"/>
    </row>
    <row r="3436" spans="6:25">
      <c r="F3436" s="4"/>
      <c r="H3436" s="25"/>
      <c r="I3436" s="25"/>
      <c r="M3436" s="42"/>
      <c r="N3436" s="9"/>
      <c r="O3436" s="9"/>
      <c r="P3436" s="9"/>
      <c r="Q3436" s="8"/>
      <c r="R3436" s="8"/>
      <c r="S3436" s="42"/>
      <c r="T3436" s="42"/>
      <c r="U3436" s="42"/>
      <c r="V3436" s="42"/>
      <c r="W3436" s="42"/>
      <c r="X3436" s="42"/>
      <c r="Y3436" s="25"/>
    </row>
    <row r="3437" spans="6:25">
      <c r="F3437" s="4"/>
      <c r="H3437" s="25"/>
      <c r="I3437" s="25"/>
      <c r="M3437" s="42"/>
      <c r="N3437" s="9"/>
      <c r="O3437" s="9"/>
      <c r="P3437" s="9"/>
      <c r="Q3437" s="8"/>
      <c r="R3437" s="8"/>
      <c r="S3437" s="42"/>
      <c r="T3437" s="42"/>
      <c r="U3437" s="42"/>
      <c r="V3437" s="42"/>
      <c r="W3437" s="42"/>
      <c r="X3437" s="42"/>
      <c r="Y3437" s="25"/>
    </row>
    <row r="3438" spans="6:25">
      <c r="F3438" s="4"/>
      <c r="H3438" s="25"/>
      <c r="I3438" s="25"/>
      <c r="M3438" s="42"/>
      <c r="N3438" s="9"/>
      <c r="O3438" s="9"/>
      <c r="P3438" s="9"/>
      <c r="Q3438" s="8"/>
      <c r="R3438" s="8"/>
      <c r="S3438" s="42"/>
      <c r="T3438" s="42"/>
      <c r="U3438" s="42"/>
      <c r="V3438" s="42"/>
      <c r="W3438" s="42"/>
      <c r="X3438" s="42"/>
      <c r="Y3438" s="25"/>
    </row>
    <row r="3439" spans="6:25">
      <c r="F3439" s="4"/>
      <c r="H3439" s="25"/>
      <c r="I3439" s="25"/>
      <c r="M3439" s="42"/>
      <c r="N3439" s="9"/>
      <c r="O3439" s="9"/>
      <c r="P3439" s="9"/>
      <c r="Q3439" s="8"/>
      <c r="R3439" s="8"/>
      <c r="S3439" s="42"/>
      <c r="T3439" s="42"/>
      <c r="U3439" s="42"/>
      <c r="V3439" s="42"/>
      <c r="W3439" s="42"/>
      <c r="X3439" s="42"/>
      <c r="Y3439" s="25"/>
    </row>
    <row r="3440" spans="6:25">
      <c r="F3440" s="4"/>
      <c r="H3440" s="25"/>
      <c r="I3440" s="25"/>
      <c r="M3440" s="42"/>
      <c r="N3440" s="9"/>
      <c r="O3440" s="9"/>
      <c r="P3440" s="9"/>
      <c r="Q3440" s="8"/>
      <c r="R3440" s="8"/>
      <c r="S3440" s="42"/>
      <c r="T3440" s="42"/>
      <c r="U3440" s="42"/>
      <c r="V3440" s="42"/>
      <c r="W3440" s="42"/>
      <c r="X3440" s="42"/>
      <c r="Y3440" s="25"/>
    </row>
    <row r="3441" spans="6:25">
      <c r="F3441" s="4"/>
      <c r="H3441" s="25"/>
      <c r="I3441" s="25"/>
      <c r="M3441" s="42"/>
      <c r="N3441" s="9"/>
      <c r="O3441" s="9"/>
      <c r="P3441" s="9"/>
      <c r="Q3441" s="8"/>
      <c r="R3441" s="8"/>
      <c r="S3441" s="42"/>
      <c r="T3441" s="42"/>
      <c r="U3441" s="42"/>
      <c r="V3441" s="42"/>
      <c r="W3441" s="42"/>
      <c r="X3441" s="42"/>
      <c r="Y3441" s="25"/>
    </row>
    <row r="3442" spans="6:25">
      <c r="F3442" s="4"/>
      <c r="H3442" s="25"/>
      <c r="I3442" s="25"/>
      <c r="M3442" s="42"/>
      <c r="N3442" s="9"/>
      <c r="O3442" s="9"/>
      <c r="P3442" s="9"/>
      <c r="Q3442" s="8"/>
      <c r="R3442" s="8"/>
      <c r="S3442" s="42"/>
      <c r="T3442" s="42"/>
      <c r="U3442" s="42"/>
      <c r="V3442" s="42"/>
      <c r="W3442" s="42"/>
      <c r="X3442" s="42"/>
      <c r="Y3442" s="25"/>
    </row>
    <row r="3443" spans="6:25">
      <c r="F3443" s="4"/>
      <c r="H3443" s="25"/>
      <c r="I3443" s="25"/>
      <c r="M3443" s="42"/>
      <c r="N3443" s="9"/>
      <c r="O3443" s="9"/>
      <c r="P3443" s="9"/>
      <c r="Q3443" s="8"/>
      <c r="R3443" s="8"/>
      <c r="S3443" s="42"/>
      <c r="T3443" s="42"/>
      <c r="U3443" s="42"/>
      <c r="V3443" s="42"/>
      <c r="W3443" s="42"/>
      <c r="X3443" s="42"/>
      <c r="Y3443" s="25"/>
    </row>
    <row r="3444" spans="6:25">
      <c r="F3444" s="4"/>
      <c r="H3444" s="25"/>
      <c r="I3444" s="25"/>
      <c r="M3444" s="42"/>
      <c r="N3444" s="9"/>
      <c r="O3444" s="9"/>
      <c r="P3444" s="9"/>
      <c r="Q3444" s="8"/>
      <c r="R3444" s="8"/>
      <c r="S3444" s="42"/>
      <c r="T3444" s="42"/>
      <c r="U3444" s="42"/>
      <c r="V3444" s="42"/>
      <c r="W3444" s="42"/>
      <c r="X3444" s="42"/>
      <c r="Y3444" s="25"/>
    </row>
    <row r="3445" spans="6:25">
      <c r="F3445" s="4"/>
      <c r="H3445" s="25"/>
      <c r="I3445" s="25"/>
      <c r="M3445" s="42"/>
      <c r="N3445" s="9"/>
      <c r="O3445" s="9"/>
      <c r="P3445" s="9"/>
      <c r="Q3445" s="8"/>
      <c r="R3445" s="8"/>
      <c r="S3445" s="42"/>
      <c r="T3445" s="42"/>
      <c r="U3445" s="42"/>
      <c r="V3445" s="42"/>
      <c r="W3445" s="42"/>
      <c r="X3445" s="42"/>
      <c r="Y3445" s="25"/>
    </row>
    <row r="3446" spans="6:25">
      <c r="F3446" s="4"/>
      <c r="H3446" s="25"/>
      <c r="I3446" s="25"/>
      <c r="M3446" s="42"/>
      <c r="N3446" s="9"/>
      <c r="O3446" s="9"/>
      <c r="P3446" s="9"/>
      <c r="Q3446" s="8"/>
      <c r="R3446" s="8"/>
      <c r="S3446" s="42"/>
      <c r="T3446" s="42"/>
      <c r="U3446" s="42"/>
      <c r="V3446" s="42"/>
      <c r="W3446" s="42"/>
      <c r="X3446" s="42"/>
      <c r="Y3446" s="25"/>
    </row>
    <row r="3447" spans="6:25">
      <c r="F3447" s="4"/>
      <c r="H3447" s="25"/>
      <c r="I3447" s="25"/>
      <c r="M3447" s="42"/>
      <c r="N3447" s="9"/>
      <c r="O3447" s="9"/>
      <c r="P3447" s="9"/>
      <c r="Q3447" s="8"/>
      <c r="R3447" s="8"/>
      <c r="S3447" s="42"/>
      <c r="T3447" s="42"/>
      <c r="U3447" s="42"/>
      <c r="V3447" s="42"/>
      <c r="W3447" s="42"/>
      <c r="X3447" s="42"/>
      <c r="Y3447" s="25"/>
    </row>
    <row r="3448" spans="6:25">
      <c r="F3448" s="4"/>
      <c r="H3448" s="25"/>
      <c r="I3448" s="25"/>
      <c r="M3448" s="42"/>
      <c r="N3448" s="9"/>
      <c r="O3448" s="9"/>
      <c r="P3448" s="9"/>
      <c r="Q3448" s="8"/>
      <c r="R3448" s="8"/>
      <c r="S3448" s="42"/>
      <c r="T3448" s="42"/>
      <c r="U3448" s="42"/>
      <c r="V3448" s="42"/>
      <c r="W3448" s="42"/>
      <c r="X3448" s="42"/>
      <c r="Y3448" s="25"/>
    </row>
    <row r="3449" spans="6:25">
      <c r="F3449" s="4"/>
      <c r="H3449" s="25"/>
      <c r="I3449" s="25"/>
      <c r="M3449" s="42"/>
      <c r="N3449" s="9"/>
      <c r="O3449" s="9"/>
      <c r="P3449" s="9"/>
      <c r="Q3449" s="8"/>
      <c r="R3449" s="8"/>
      <c r="S3449" s="42"/>
      <c r="T3449" s="42"/>
      <c r="U3449" s="42"/>
      <c r="V3449" s="42"/>
      <c r="W3449" s="42"/>
      <c r="X3449" s="42"/>
      <c r="Y3449" s="25"/>
    </row>
    <row r="3450" spans="6:25">
      <c r="F3450" s="4"/>
      <c r="H3450" s="25"/>
      <c r="I3450" s="25"/>
      <c r="M3450" s="42"/>
      <c r="N3450" s="9"/>
      <c r="O3450" s="9"/>
      <c r="P3450" s="9"/>
      <c r="Q3450" s="8"/>
      <c r="R3450" s="8"/>
      <c r="S3450" s="42"/>
      <c r="T3450" s="42"/>
      <c r="U3450" s="42"/>
      <c r="V3450" s="42"/>
      <c r="W3450" s="42"/>
      <c r="X3450" s="42"/>
      <c r="Y3450" s="25"/>
    </row>
    <row r="3451" spans="6:25">
      <c r="F3451" s="4"/>
      <c r="H3451" s="25"/>
      <c r="I3451" s="25"/>
      <c r="M3451" s="42"/>
      <c r="N3451" s="9"/>
      <c r="O3451" s="9"/>
      <c r="P3451" s="9"/>
      <c r="Q3451" s="8"/>
      <c r="R3451" s="8"/>
      <c r="S3451" s="42"/>
      <c r="T3451" s="42"/>
      <c r="U3451" s="42"/>
      <c r="V3451" s="42"/>
      <c r="W3451" s="42"/>
      <c r="X3451" s="42"/>
      <c r="Y3451" s="25"/>
    </row>
    <row r="3452" spans="6:25">
      <c r="F3452" s="4"/>
      <c r="H3452" s="25"/>
      <c r="I3452" s="25"/>
      <c r="M3452" s="42"/>
      <c r="N3452" s="9"/>
      <c r="O3452" s="9"/>
      <c r="P3452" s="9"/>
      <c r="Q3452" s="8"/>
      <c r="R3452" s="8"/>
      <c r="S3452" s="42"/>
      <c r="T3452" s="42"/>
      <c r="U3452" s="42"/>
      <c r="V3452" s="42"/>
      <c r="W3452" s="42"/>
      <c r="X3452" s="42"/>
      <c r="Y3452" s="25"/>
    </row>
    <row r="3453" spans="6:25">
      <c r="F3453" s="4"/>
      <c r="H3453" s="25"/>
      <c r="I3453" s="25"/>
      <c r="M3453" s="42"/>
      <c r="N3453" s="9"/>
      <c r="O3453" s="9"/>
      <c r="P3453" s="9"/>
      <c r="Q3453" s="8"/>
      <c r="R3453" s="8"/>
      <c r="S3453" s="42"/>
      <c r="T3453" s="42"/>
      <c r="U3453" s="42"/>
      <c r="V3453" s="42"/>
      <c r="W3453" s="42"/>
      <c r="X3453" s="42"/>
      <c r="Y3453" s="25"/>
    </row>
    <row r="3454" spans="6:25">
      <c r="F3454" s="4"/>
      <c r="H3454" s="25"/>
      <c r="I3454" s="25"/>
      <c r="M3454" s="42"/>
      <c r="N3454" s="9"/>
      <c r="O3454" s="9"/>
      <c r="P3454" s="9"/>
      <c r="Q3454" s="8"/>
      <c r="R3454" s="8"/>
      <c r="S3454" s="42"/>
      <c r="T3454" s="42"/>
      <c r="U3454" s="42"/>
      <c r="V3454" s="42"/>
      <c r="W3454" s="42"/>
      <c r="X3454" s="42"/>
      <c r="Y3454" s="25"/>
    </row>
    <row r="3455" spans="6:25">
      <c r="F3455" s="4"/>
      <c r="H3455" s="25"/>
      <c r="I3455" s="25"/>
      <c r="M3455" s="42"/>
      <c r="N3455" s="9"/>
      <c r="O3455" s="9"/>
      <c r="P3455" s="9"/>
      <c r="Q3455" s="8"/>
      <c r="R3455" s="8"/>
      <c r="S3455" s="42"/>
      <c r="T3455" s="42"/>
      <c r="U3455" s="42"/>
      <c r="V3455" s="42"/>
      <c r="W3455" s="42"/>
      <c r="X3455" s="42"/>
      <c r="Y3455" s="25"/>
    </row>
    <row r="3456" spans="6:25">
      <c r="F3456" s="4"/>
      <c r="H3456" s="25"/>
      <c r="I3456" s="25"/>
      <c r="M3456" s="42"/>
      <c r="N3456" s="9"/>
      <c r="O3456" s="9"/>
      <c r="P3456" s="9"/>
      <c r="Q3456" s="8"/>
      <c r="R3456" s="8"/>
      <c r="S3456" s="42"/>
      <c r="T3456" s="42"/>
      <c r="U3456" s="42"/>
      <c r="V3456" s="42"/>
      <c r="W3456" s="42"/>
      <c r="X3456" s="42"/>
      <c r="Y3456" s="25"/>
    </row>
    <row r="3457" spans="6:25">
      <c r="F3457" s="4"/>
      <c r="H3457" s="25"/>
      <c r="I3457" s="25"/>
      <c r="M3457" s="42"/>
      <c r="N3457" s="9"/>
      <c r="O3457" s="9"/>
      <c r="P3457" s="9"/>
      <c r="Q3457" s="8"/>
      <c r="R3457" s="8"/>
      <c r="S3457" s="42"/>
      <c r="T3457" s="42"/>
      <c r="U3457" s="42"/>
      <c r="V3457" s="42"/>
      <c r="W3457" s="42"/>
      <c r="X3457" s="42"/>
      <c r="Y3457" s="25"/>
    </row>
    <row r="3458" spans="6:25">
      <c r="F3458" s="4"/>
      <c r="H3458" s="25"/>
      <c r="I3458" s="25"/>
      <c r="M3458" s="42"/>
      <c r="N3458" s="9"/>
      <c r="O3458" s="9"/>
      <c r="P3458" s="9"/>
      <c r="Q3458" s="8"/>
      <c r="R3458" s="8"/>
      <c r="S3458" s="42"/>
      <c r="T3458" s="42"/>
      <c r="U3458" s="42"/>
      <c r="V3458" s="42"/>
      <c r="W3458" s="42"/>
      <c r="X3458" s="42"/>
      <c r="Y3458" s="25"/>
    </row>
    <row r="3459" spans="6:25">
      <c r="F3459" s="4"/>
      <c r="H3459" s="25"/>
      <c r="I3459" s="25"/>
      <c r="M3459" s="42"/>
      <c r="N3459" s="9"/>
      <c r="O3459" s="9"/>
      <c r="P3459" s="9"/>
      <c r="Q3459" s="8"/>
      <c r="R3459" s="8"/>
      <c r="S3459" s="42"/>
      <c r="T3459" s="42"/>
      <c r="U3459" s="42"/>
      <c r="V3459" s="42"/>
      <c r="W3459" s="42"/>
      <c r="X3459" s="42"/>
      <c r="Y3459" s="25"/>
    </row>
    <row r="3460" spans="6:25">
      <c r="F3460" s="4"/>
      <c r="H3460" s="25"/>
      <c r="I3460" s="25"/>
      <c r="M3460" s="42"/>
      <c r="N3460" s="9"/>
      <c r="O3460" s="9"/>
      <c r="P3460" s="9"/>
      <c r="Q3460" s="8"/>
      <c r="R3460" s="8"/>
      <c r="S3460" s="42"/>
      <c r="T3460" s="42"/>
      <c r="U3460" s="42"/>
      <c r="V3460" s="42"/>
      <c r="W3460" s="42"/>
      <c r="X3460" s="42"/>
      <c r="Y3460" s="25"/>
    </row>
    <row r="3461" spans="6:25">
      <c r="F3461" s="4"/>
      <c r="H3461" s="25"/>
      <c r="I3461" s="25"/>
      <c r="M3461" s="42"/>
      <c r="N3461" s="9"/>
      <c r="O3461" s="9"/>
      <c r="P3461" s="9"/>
      <c r="Q3461" s="8"/>
      <c r="R3461" s="8"/>
      <c r="S3461" s="42"/>
      <c r="T3461" s="42"/>
      <c r="U3461" s="42"/>
      <c r="V3461" s="42"/>
      <c r="W3461" s="42"/>
      <c r="X3461" s="42"/>
      <c r="Y3461" s="25"/>
    </row>
    <row r="3462" spans="6:25">
      <c r="F3462" s="4"/>
      <c r="H3462" s="25"/>
      <c r="I3462" s="25"/>
      <c r="M3462" s="42"/>
      <c r="N3462" s="9"/>
      <c r="O3462" s="9"/>
      <c r="P3462" s="9"/>
      <c r="Q3462" s="8"/>
      <c r="R3462" s="8"/>
      <c r="S3462" s="42"/>
      <c r="T3462" s="42"/>
      <c r="U3462" s="42"/>
      <c r="V3462" s="42"/>
      <c r="W3462" s="42"/>
      <c r="X3462" s="42"/>
      <c r="Y3462" s="25"/>
    </row>
    <row r="3463" spans="6:25">
      <c r="F3463" s="4"/>
      <c r="H3463" s="25"/>
      <c r="I3463" s="25"/>
      <c r="M3463" s="42"/>
      <c r="N3463" s="9"/>
      <c r="O3463" s="9"/>
      <c r="P3463" s="9"/>
      <c r="Q3463" s="8"/>
      <c r="R3463" s="8"/>
      <c r="S3463" s="42"/>
      <c r="T3463" s="42"/>
      <c r="U3463" s="42"/>
      <c r="V3463" s="42"/>
      <c r="W3463" s="42"/>
      <c r="X3463" s="42"/>
      <c r="Y3463" s="25"/>
    </row>
    <row r="3464" spans="6:25">
      <c r="F3464" s="4"/>
      <c r="H3464" s="25"/>
      <c r="I3464" s="25"/>
      <c r="M3464" s="42"/>
      <c r="N3464" s="9"/>
      <c r="O3464" s="9"/>
      <c r="P3464" s="9"/>
      <c r="Q3464" s="8"/>
      <c r="R3464" s="8"/>
      <c r="S3464" s="42"/>
      <c r="T3464" s="42"/>
      <c r="U3464" s="42"/>
      <c r="V3464" s="42"/>
      <c r="W3464" s="42"/>
      <c r="X3464" s="42"/>
      <c r="Y3464" s="25"/>
    </row>
    <row r="3465" spans="6:25">
      <c r="F3465" s="4"/>
      <c r="H3465" s="25"/>
      <c r="I3465" s="25"/>
      <c r="M3465" s="42"/>
      <c r="N3465" s="9"/>
      <c r="O3465" s="9"/>
      <c r="P3465" s="9"/>
      <c r="Q3465" s="8"/>
      <c r="R3465" s="8"/>
      <c r="S3465" s="42"/>
      <c r="T3465" s="42"/>
      <c r="U3465" s="42"/>
      <c r="V3465" s="42"/>
      <c r="W3465" s="42"/>
      <c r="X3465" s="42"/>
      <c r="Y3465" s="25"/>
    </row>
    <row r="3466" spans="6:25">
      <c r="F3466" s="4"/>
      <c r="H3466" s="25"/>
      <c r="I3466" s="25"/>
      <c r="M3466" s="42"/>
      <c r="N3466" s="9"/>
      <c r="O3466" s="9"/>
      <c r="P3466" s="9"/>
      <c r="Q3466" s="8"/>
      <c r="R3466" s="8"/>
      <c r="S3466" s="42"/>
      <c r="T3466" s="42"/>
      <c r="U3466" s="42"/>
      <c r="V3466" s="42"/>
      <c r="W3466" s="42"/>
      <c r="X3466" s="42"/>
      <c r="Y3466" s="25"/>
    </row>
    <row r="3467" spans="6:25">
      <c r="F3467" s="4"/>
      <c r="H3467" s="25"/>
      <c r="I3467" s="25"/>
      <c r="M3467" s="42"/>
      <c r="N3467" s="9"/>
      <c r="O3467" s="9"/>
      <c r="P3467" s="9"/>
      <c r="Q3467" s="8"/>
      <c r="R3467" s="8"/>
      <c r="S3467" s="42"/>
      <c r="T3467" s="42"/>
      <c r="U3467" s="42"/>
      <c r="V3467" s="42"/>
      <c r="W3467" s="42"/>
      <c r="X3467" s="42"/>
      <c r="Y3467" s="25"/>
    </row>
    <row r="3468" spans="6:25">
      <c r="F3468" s="4"/>
      <c r="H3468" s="25"/>
      <c r="I3468" s="25"/>
      <c r="M3468" s="42"/>
      <c r="N3468" s="9"/>
      <c r="O3468" s="9"/>
      <c r="P3468" s="9"/>
      <c r="Q3468" s="8"/>
      <c r="R3468" s="8"/>
      <c r="S3468" s="42"/>
      <c r="T3468" s="42"/>
      <c r="U3468" s="42"/>
      <c r="V3468" s="42"/>
      <c r="W3468" s="42"/>
      <c r="X3468" s="42"/>
      <c r="Y3468" s="25"/>
    </row>
    <row r="3469" spans="6:25">
      <c r="F3469" s="4"/>
      <c r="H3469" s="25"/>
      <c r="I3469" s="25"/>
      <c r="M3469" s="42"/>
      <c r="N3469" s="9"/>
      <c r="O3469" s="9"/>
      <c r="P3469" s="9"/>
      <c r="Q3469" s="8"/>
      <c r="R3469" s="8"/>
      <c r="S3469" s="42"/>
      <c r="T3469" s="42"/>
      <c r="U3469" s="42"/>
      <c r="V3469" s="42"/>
      <c r="W3469" s="42"/>
      <c r="X3469" s="42"/>
      <c r="Y3469" s="25"/>
    </row>
    <row r="3470" spans="6:25">
      <c r="F3470" s="4"/>
      <c r="H3470" s="25"/>
      <c r="I3470" s="25"/>
      <c r="M3470" s="42"/>
      <c r="N3470" s="9"/>
      <c r="O3470" s="9"/>
      <c r="P3470" s="9"/>
      <c r="Q3470" s="8"/>
      <c r="R3470" s="8"/>
      <c r="S3470" s="42"/>
      <c r="T3470" s="42"/>
      <c r="U3470" s="42"/>
      <c r="V3470" s="42"/>
      <c r="W3470" s="42"/>
      <c r="X3470" s="42"/>
      <c r="Y3470" s="25"/>
    </row>
    <row r="3471" spans="6:25">
      <c r="F3471" s="4"/>
      <c r="H3471" s="25"/>
      <c r="I3471" s="25"/>
      <c r="M3471" s="42"/>
      <c r="N3471" s="9"/>
      <c r="O3471" s="9"/>
      <c r="P3471" s="9"/>
      <c r="Q3471" s="8"/>
      <c r="R3471" s="8"/>
      <c r="S3471" s="42"/>
      <c r="T3471" s="42"/>
      <c r="U3471" s="42"/>
      <c r="V3471" s="42"/>
      <c r="W3471" s="42"/>
      <c r="X3471" s="42"/>
      <c r="Y3471" s="25"/>
    </row>
    <row r="3472" spans="6:25">
      <c r="F3472" s="4"/>
      <c r="H3472" s="25"/>
      <c r="I3472" s="25"/>
      <c r="M3472" s="42"/>
      <c r="N3472" s="9"/>
      <c r="O3472" s="9"/>
      <c r="P3472" s="9"/>
      <c r="Q3472" s="8"/>
      <c r="R3472" s="8"/>
      <c r="S3472" s="42"/>
      <c r="T3472" s="42"/>
      <c r="U3472" s="42"/>
      <c r="V3472" s="42"/>
      <c r="W3472" s="42"/>
      <c r="X3472" s="42"/>
      <c r="Y3472" s="25"/>
    </row>
    <row r="3473" spans="5:25">
      <c r="F3473" s="4"/>
      <c r="H3473" s="25"/>
      <c r="I3473" s="25"/>
      <c r="M3473" s="42"/>
      <c r="N3473" s="9"/>
      <c r="O3473" s="9"/>
      <c r="P3473" s="9"/>
      <c r="Q3473" s="8"/>
      <c r="R3473" s="8"/>
      <c r="S3473" s="42"/>
      <c r="T3473" s="42"/>
      <c r="U3473" s="42"/>
      <c r="V3473" s="42"/>
      <c r="W3473" s="42"/>
      <c r="X3473" s="42"/>
      <c r="Y3473" s="25"/>
    </row>
    <row r="3474" spans="5:25">
      <c r="E3474" s="38"/>
      <c r="F3474" s="4"/>
      <c r="H3474" s="25"/>
      <c r="I3474" s="25"/>
      <c r="M3474" s="42"/>
      <c r="N3474" s="9"/>
      <c r="O3474" s="9"/>
      <c r="P3474" s="9"/>
      <c r="Q3474" s="8"/>
      <c r="R3474" s="8"/>
      <c r="S3474" s="42"/>
      <c r="T3474" s="42"/>
      <c r="U3474" s="42"/>
      <c r="V3474" s="42"/>
      <c r="W3474" s="42"/>
      <c r="X3474" s="42"/>
      <c r="Y3474" s="25"/>
    </row>
    <row r="3475" spans="5:25">
      <c r="F3475" s="4"/>
      <c r="H3475" s="25"/>
      <c r="I3475" s="25"/>
      <c r="M3475" s="42"/>
      <c r="N3475" s="9"/>
      <c r="O3475" s="9"/>
      <c r="P3475" s="9"/>
      <c r="Q3475" s="8"/>
      <c r="R3475" s="8"/>
      <c r="S3475" s="42"/>
      <c r="T3475" s="42"/>
      <c r="U3475" s="42"/>
      <c r="V3475" s="42"/>
      <c r="W3475" s="42"/>
      <c r="X3475" s="42"/>
      <c r="Y3475" s="25"/>
    </row>
    <row r="3476" spans="5:25">
      <c r="F3476" s="4"/>
      <c r="H3476" s="25"/>
      <c r="I3476" s="25"/>
      <c r="M3476" s="42"/>
      <c r="N3476" s="9"/>
      <c r="O3476" s="9"/>
      <c r="P3476" s="9"/>
      <c r="Q3476" s="8"/>
      <c r="R3476" s="8"/>
      <c r="S3476" s="42"/>
      <c r="T3476" s="42"/>
      <c r="U3476" s="42"/>
      <c r="V3476" s="42"/>
      <c r="W3476" s="42"/>
      <c r="X3476" s="42"/>
      <c r="Y3476" s="25"/>
    </row>
    <row r="3477" spans="5:25">
      <c r="F3477" s="4"/>
      <c r="H3477" s="25"/>
      <c r="I3477" s="25"/>
      <c r="M3477" s="42"/>
      <c r="N3477" s="9"/>
      <c r="O3477" s="9"/>
      <c r="P3477" s="9"/>
      <c r="Q3477" s="8"/>
      <c r="R3477" s="8"/>
      <c r="S3477" s="42"/>
      <c r="T3477" s="42"/>
      <c r="U3477" s="42"/>
      <c r="V3477" s="42"/>
      <c r="W3477" s="42"/>
      <c r="X3477" s="42"/>
      <c r="Y3477" s="25"/>
    </row>
    <row r="3478" spans="5:25">
      <c r="F3478" s="4"/>
      <c r="H3478" s="25"/>
      <c r="I3478" s="25"/>
      <c r="M3478" s="42"/>
      <c r="N3478" s="9"/>
      <c r="O3478" s="9"/>
      <c r="P3478" s="9"/>
      <c r="Q3478" s="8"/>
      <c r="R3478" s="8"/>
      <c r="S3478" s="42"/>
      <c r="T3478" s="42"/>
      <c r="U3478" s="42"/>
      <c r="V3478" s="42"/>
      <c r="W3478" s="42"/>
      <c r="X3478" s="42"/>
      <c r="Y3478" s="25"/>
    </row>
    <row r="3479" spans="5:25">
      <c r="F3479" s="4"/>
      <c r="H3479" s="25"/>
      <c r="I3479" s="25"/>
      <c r="M3479" s="42"/>
      <c r="N3479" s="9"/>
      <c r="O3479" s="9"/>
      <c r="P3479" s="9"/>
      <c r="Q3479" s="8"/>
      <c r="R3479" s="8"/>
      <c r="S3479" s="42"/>
      <c r="T3479" s="42"/>
      <c r="U3479" s="42"/>
      <c r="V3479" s="42"/>
      <c r="W3479" s="42"/>
      <c r="X3479" s="42"/>
      <c r="Y3479" s="25"/>
    </row>
    <row r="3480" spans="5:25">
      <c r="F3480" s="4"/>
      <c r="H3480" s="25"/>
      <c r="I3480" s="25"/>
      <c r="M3480" s="42"/>
      <c r="N3480" s="9"/>
      <c r="O3480" s="9"/>
      <c r="P3480" s="9"/>
      <c r="Q3480" s="8"/>
      <c r="R3480" s="8"/>
      <c r="S3480" s="42"/>
      <c r="T3480" s="42"/>
      <c r="U3480" s="42"/>
      <c r="V3480" s="42"/>
      <c r="W3480" s="42"/>
      <c r="X3480" s="42"/>
      <c r="Y3480" s="25"/>
    </row>
    <row r="3481" spans="5:25">
      <c r="F3481" s="4"/>
      <c r="H3481" s="25"/>
      <c r="I3481" s="25"/>
      <c r="M3481" s="42"/>
      <c r="N3481" s="9"/>
      <c r="O3481" s="9"/>
      <c r="P3481" s="9"/>
      <c r="Q3481" s="8"/>
      <c r="R3481" s="8"/>
      <c r="S3481" s="42"/>
      <c r="T3481" s="42"/>
      <c r="U3481" s="42"/>
      <c r="V3481" s="42"/>
      <c r="W3481" s="42"/>
      <c r="X3481" s="42"/>
      <c r="Y3481" s="25"/>
    </row>
    <row r="3482" spans="5:25">
      <c r="F3482" s="4"/>
      <c r="H3482" s="25"/>
      <c r="I3482" s="25"/>
      <c r="M3482" s="42"/>
      <c r="N3482" s="9"/>
      <c r="O3482" s="9"/>
      <c r="P3482" s="9"/>
      <c r="Q3482" s="8"/>
      <c r="R3482" s="8"/>
      <c r="S3482" s="42"/>
      <c r="T3482" s="42"/>
      <c r="U3482" s="42"/>
      <c r="V3482" s="42"/>
      <c r="W3482" s="42"/>
      <c r="X3482" s="42"/>
      <c r="Y3482" s="25"/>
    </row>
    <row r="3483" spans="5:25">
      <c r="F3483" s="4"/>
      <c r="H3483" s="25"/>
      <c r="I3483" s="25"/>
      <c r="M3483" s="42"/>
      <c r="N3483" s="9"/>
      <c r="O3483" s="9"/>
      <c r="P3483" s="9"/>
      <c r="Q3483" s="8"/>
      <c r="R3483" s="8"/>
      <c r="S3483" s="42"/>
      <c r="T3483" s="42"/>
      <c r="U3483" s="42"/>
      <c r="V3483" s="42"/>
      <c r="W3483" s="42"/>
      <c r="X3483" s="42"/>
      <c r="Y3483" s="25"/>
    </row>
    <row r="3484" spans="5:25">
      <c r="F3484" s="4"/>
      <c r="H3484" s="25"/>
      <c r="I3484" s="25"/>
      <c r="M3484" s="42"/>
      <c r="N3484" s="9"/>
      <c r="O3484" s="9"/>
      <c r="P3484" s="9"/>
      <c r="Q3484" s="8"/>
      <c r="R3484" s="8"/>
      <c r="S3484" s="42"/>
      <c r="T3484" s="42"/>
      <c r="U3484" s="42"/>
      <c r="V3484" s="42"/>
      <c r="W3484" s="42"/>
      <c r="X3484" s="42"/>
      <c r="Y3484" s="25"/>
    </row>
    <row r="3485" spans="5:25">
      <c r="F3485" s="4"/>
      <c r="H3485" s="25"/>
      <c r="I3485" s="25"/>
      <c r="M3485" s="42"/>
      <c r="N3485" s="9"/>
      <c r="O3485" s="9"/>
      <c r="P3485" s="9"/>
      <c r="Q3485" s="8"/>
      <c r="R3485" s="8"/>
      <c r="S3485" s="42"/>
      <c r="T3485" s="42"/>
      <c r="U3485" s="42"/>
      <c r="V3485" s="42"/>
      <c r="W3485" s="42"/>
      <c r="X3485" s="42"/>
      <c r="Y3485" s="25"/>
    </row>
    <row r="3486" spans="5:25">
      <c r="F3486" s="4"/>
      <c r="H3486" s="25"/>
      <c r="I3486" s="25"/>
      <c r="M3486" s="42"/>
      <c r="N3486" s="9"/>
      <c r="O3486" s="9"/>
      <c r="P3486" s="9"/>
      <c r="Q3486" s="8"/>
      <c r="R3486" s="8"/>
      <c r="S3486" s="42"/>
      <c r="T3486" s="42"/>
      <c r="U3486" s="42"/>
      <c r="V3486" s="42"/>
      <c r="W3486" s="42"/>
      <c r="X3486" s="42"/>
      <c r="Y3486" s="25"/>
    </row>
    <row r="3487" spans="5:25">
      <c r="F3487" s="4"/>
      <c r="H3487" s="25"/>
      <c r="I3487" s="25"/>
      <c r="M3487" s="42"/>
      <c r="N3487" s="9"/>
      <c r="O3487" s="9"/>
      <c r="P3487" s="9"/>
      <c r="Q3487" s="8"/>
      <c r="R3487" s="8"/>
      <c r="S3487" s="42"/>
      <c r="T3487" s="42"/>
      <c r="U3487" s="42"/>
      <c r="V3487" s="42"/>
      <c r="W3487" s="42"/>
      <c r="X3487" s="42"/>
      <c r="Y3487" s="25"/>
    </row>
    <row r="3488" spans="5:25">
      <c r="F3488" s="4"/>
      <c r="H3488" s="25"/>
      <c r="I3488" s="25"/>
      <c r="M3488" s="42"/>
      <c r="N3488" s="9"/>
      <c r="O3488" s="9"/>
      <c r="P3488" s="9"/>
      <c r="Q3488" s="8"/>
      <c r="R3488" s="8"/>
      <c r="S3488" s="42"/>
      <c r="T3488" s="42"/>
      <c r="U3488" s="42"/>
      <c r="V3488" s="42"/>
      <c r="W3488" s="42"/>
      <c r="X3488" s="42"/>
      <c r="Y3488" s="25"/>
    </row>
    <row r="3489" spans="5:25">
      <c r="F3489" s="4"/>
      <c r="H3489" s="25"/>
      <c r="I3489" s="25"/>
      <c r="M3489" s="42"/>
      <c r="N3489" s="9"/>
      <c r="O3489" s="9"/>
      <c r="P3489" s="9"/>
      <c r="Q3489" s="8"/>
      <c r="R3489" s="8"/>
      <c r="S3489" s="42"/>
      <c r="T3489" s="42"/>
      <c r="U3489" s="42"/>
      <c r="V3489" s="42"/>
      <c r="W3489" s="42"/>
      <c r="X3489" s="42"/>
      <c r="Y3489" s="25"/>
    </row>
    <row r="3490" spans="5:25">
      <c r="F3490" s="4"/>
      <c r="H3490" s="25"/>
      <c r="I3490" s="25"/>
      <c r="M3490" s="42"/>
      <c r="N3490" s="9"/>
      <c r="O3490" s="9"/>
      <c r="P3490" s="9"/>
      <c r="Q3490" s="8"/>
      <c r="R3490" s="8"/>
      <c r="S3490" s="42"/>
      <c r="T3490" s="42"/>
      <c r="U3490" s="42"/>
      <c r="V3490" s="42"/>
      <c r="W3490" s="42"/>
      <c r="X3490" s="42"/>
      <c r="Y3490" s="25"/>
    </row>
    <row r="3491" spans="5:25">
      <c r="F3491" s="4"/>
      <c r="H3491" s="25"/>
      <c r="I3491" s="25"/>
      <c r="M3491" s="42"/>
      <c r="N3491" s="9"/>
      <c r="O3491" s="9"/>
      <c r="P3491" s="9"/>
      <c r="Q3491" s="8"/>
      <c r="R3491" s="8"/>
      <c r="S3491" s="42"/>
      <c r="T3491" s="42"/>
      <c r="U3491" s="42"/>
      <c r="V3491" s="42"/>
      <c r="W3491" s="42"/>
      <c r="X3491" s="42"/>
      <c r="Y3491" s="25"/>
    </row>
    <row r="3492" spans="5:25">
      <c r="F3492" s="4"/>
      <c r="H3492" s="25"/>
      <c r="I3492" s="25"/>
      <c r="M3492" s="42"/>
      <c r="N3492" s="9"/>
      <c r="O3492" s="9"/>
      <c r="P3492" s="9"/>
      <c r="Q3492" s="8"/>
      <c r="R3492" s="8"/>
      <c r="S3492" s="42"/>
      <c r="T3492" s="42"/>
      <c r="U3492" s="42"/>
      <c r="V3492" s="42"/>
      <c r="W3492" s="42"/>
      <c r="X3492" s="42"/>
      <c r="Y3492" s="25"/>
    </row>
    <row r="3493" spans="5:25">
      <c r="F3493" s="4"/>
      <c r="H3493" s="25"/>
      <c r="I3493" s="25"/>
      <c r="M3493" s="42"/>
      <c r="N3493" s="9"/>
      <c r="O3493" s="9"/>
      <c r="P3493" s="9"/>
      <c r="Q3493" s="8"/>
      <c r="R3493" s="8"/>
      <c r="S3493" s="42"/>
      <c r="T3493" s="42"/>
      <c r="U3493" s="42"/>
      <c r="V3493" s="42"/>
      <c r="W3493" s="42"/>
      <c r="X3493" s="42"/>
      <c r="Y3493" s="25"/>
    </row>
    <row r="3494" spans="5:25">
      <c r="F3494" s="4"/>
      <c r="H3494" s="25"/>
      <c r="I3494" s="25"/>
      <c r="M3494" s="42"/>
      <c r="N3494" s="9"/>
      <c r="O3494" s="9"/>
      <c r="P3494" s="9"/>
      <c r="Q3494" s="8"/>
      <c r="R3494" s="8"/>
      <c r="S3494" s="42"/>
      <c r="T3494" s="42"/>
      <c r="U3494" s="42"/>
      <c r="V3494" s="42"/>
      <c r="W3494" s="42"/>
      <c r="X3494" s="42"/>
      <c r="Y3494" s="25"/>
    </row>
    <row r="3495" spans="5:25">
      <c r="F3495" s="4"/>
      <c r="H3495" s="25"/>
      <c r="I3495" s="25"/>
      <c r="M3495" s="42"/>
      <c r="N3495" s="9"/>
      <c r="O3495" s="9"/>
      <c r="P3495" s="9"/>
      <c r="Q3495" s="8"/>
      <c r="R3495" s="8"/>
      <c r="S3495" s="42"/>
      <c r="T3495" s="42"/>
      <c r="U3495" s="42"/>
      <c r="V3495" s="42"/>
      <c r="W3495" s="42"/>
      <c r="X3495" s="42"/>
      <c r="Y3495" s="25"/>
    </row>
    <row r="3496" spans="5:25">
      <c r="F3496" s="4"/>
      <c r="H3496" s="25"/>
      <c r="I3496" s="25"/>
      <c r="M3496" s="42"/>
      <c r="N3496" s="9"/>
      <c r="O3496" s="9"/>
      <c r="P3496" s="9"/>
      <c r="Q3496" s="8"/>
      <c r="R3496" s="8"/>
      <c r="S3496" s="42"/>
      <c r="T3496" s="42"/>
      <c r="U3496" s="42"/>
      <c r="V3496" s="42"/>
      <c r="W3496" s="42"/>
      <c r="X3496" s="42"/>
      <c r="Y3496" s="25"/>
    </row>
    <row r="3497" spans="5:25">
      <c r="F3497" s="4"/>
      <c r="H3497" s="25"/>
      <c r="I3497" s="25"/>
      <c r="M3497" s="42"/>
      <c r="N3497" s="9"/>
      <c r="O3497" s="9"/>
      <c r="P3497" s="9"/>
      <c r="Q3497" s="8"/>
      <c r="R3497" s="8"/>
      <c r="S3497" s="42"/>
      <c r="T3497" s="42"/>
      <c r="U3497" s="42"/>
      <c r="V3497" s="42"/>
      <c r="W3497" s="42"/>
      <c r="X3497" s="42"/>
      <c r="Y3497" s="25"/>
    </row>
    <row r="3498" spans="5:25">
      <c r="F3498" s="4"/>
      <c r="H3498" s="25"/>
      <c r="I3498" s="25"/>
      <c r="M3498" s="42"/>
      <c r="N3498" s="9"/>
      <c r="O3498" s="9"/>
      <c r="P3498" s="9"/>
      <c r="Q3498" s="8"/>
      <c r="R3498" s="8"/>
      <c r="S3498" s="42"/>
      <c r="T3498" s="42"/>
      <c r="U3498" s="42"/>
      <c r="V3498" s="42"/>
      <c r="W3498" s="42"/>
      <c r="X3498" s="42"/>
      <c r="Y3498" s="25"/>
    </row>
    <row r="3499" spans="5:25">
      <c r="F3499" s="4"/>
      <c r="H3499" s="25"/>
      <c r="I3499" s="25"/>
      <c r="M3499" s="42"/>
      <c r="N3499" s="9"/>
      <c r="O3499" s="9"/>
      <c r="P3499" s="9"/>
      <c r="Q3499" s="8"/>
      <c r="R3499" s="8"/>
      <c r="S3499" s="42"/>
      <c r="T3499" s="42"/>
      <c r="U3499" s="42"/>
      <c r="V3499" s="42"/>
      <c r="W3499" s="42"/>
      <c r="X3499" s="42"/>
      <c r="Y3499" s="25"/>
    </row>
    <row r="3500" spans="5:25">
      <c r="F3500" s="4"/>
      <c r="H3500" s="25"/>
      <c r="I3500" s="25"/>
      <c r="M3500" s="42"/>
      <c r="N3500" s="9"/>
      <c r="O3500" s="9"/>
      <c r="P3500" s="9"/>
      <c r="Q3500" s="8"/>
      <c r="R3500" s="8"/>
      <c r="S3500" s="42"/>
      <c r="T3500" s="42"/>
      <c r="U3500" s="42"/>
      <c r="V3500" s="42"/>
      <c r="W3500" s="42"/>
      <c r="X3500" s="42"/>
      <c r="Y3500" s="25"/>
    </row>
    <row r="3501" spans="5:25">
      <c r="E3501" s="38"/>
      <c r="F3501" s="4"/>
      <c r="H3501" s="25"/>
      <c r="I3501" s="25"/>
      <c r="M3501" s="42"/>
      <c r="N3501" s="9"/>
      <c r="O3501" s="9"/>
      <c r="P3501" s="9"/>
      <c r="Q3501" s="8"/>
      <c r="R3501" s="8"/>
      <c r="S3501" s="42"/>
      <c r="T3501" s="42"/>
      <c r="U3501" s="42"/>
      <c r="V3501" s="42"/>
      <c r="W3501" s="42"/>
      <c r="X3501" s="42"/>
      <c r="Y3501" s="25"/>
    </row>
    <row r="3502" spans="5:25">
      <c r="F3502" s="4"/>
      <c r="H3502" s="25"/>
      <c r="I3502" s="25"/>
      <c r="M3502" s="42"/>
      <c r="N3502" s="9"/>
      <c r="O3502" s="9"/>
      <c r="P3502" s="9"/>
      <c r="Q3502" s="8"/>
      <c r="R3502" s="8"/>
      <c r="S3502" s="42"/>
      <c r="T3502" s="42"/>
      <c r="U3502" s="42"/>
      <c r="V3502" s="42"/>
      <c r="W3502" s="42"/>
      <c r="X3502" s="42"/>
      <c r="Y3502" s="25"/>
    </row>
    <row r="3503" spans="5:25">
      <c r="F3503" s="4"/>
      <c r="H3503" s="25"/>
      <c r="I3503" s="25"/>
      <c r="M3503" s="42"/>
      <c r="N3503" s="9"/>
      <c r="O3503" s="9"/>
      <c r="P3503" s="9"/>
      <c r="Q3503" s="8"/>
      <c r="R3503" s="8"/>
      <c r="S3503" s="42"/>
      <c r="T3503" s="42"/>
      <c r="U3503" s="42"/>
      <c r="V3503" s="42"/>
      <c r="W3503" s="42"/>
      <c r="X3503" s="42"/>
      <c r="Y3503" s="25"/>
    </row>
    <row r="3504" spans="5:25">
      <c r="F3504" s="4"/>
      <c r="H3504" s="25"/>
      <c r="I3504" s="25"/>
      <c r="M3504" s="42"/>
      <c r="N3504" s="9"/>
      <c r="O3504" s="9"/>
      <c r="P3504" s="9"/>
      <c r="Q3504" s="8"/>
      <c r="R3504" s="8"/>
      <c r="S3504" s="42"/>
      <c r="T3504" s="42"/>
      <c r="U3504" s="42"/>
      <c r="V3504" s="42"/>
      <c r="W3504" s="42"/>
      <c r="X3504" s="42"/>
      <c r="Y3504" s="25"/>
    </row>
    <row r="3505" spans="6:25">
      <c r="F3505" s="4"/>
      <c r="H3505" s="25"/>
      <c r="I3505" s="25"/>
      <c r="M3505" s="42"/>
      <c r="N3505" s="9"/>
      <c r="O3505" s="9"/>
      <c r="P3505" s="9"/>
      <c r="Q3505" s="8"/>
      <c r="R3505" s="8"/>
      <c r="S3505" s="42"/>
      <c r="T3505" s="42"/>
      <c r="U3505" s="42"/>
      <c r="V3505" s="42"/>
      <c r="W3505" s="42"/>
      <c r="X3505" s="42"/>
      <c r="Y3505" s="25"/>
    </row>
    <row r="3506" spans="6:25">
      <c r="F3506" s="4"/>
      <c r="H3506" s="25"/>
      <c r="I3506" s="25"/>
      <c r="M3506" s="42"/>
      <c r="N3506" s="9"/>
      <c r="O3506" s="9"/>
      <c r="P3506" s="9"/>
      <c r="Q3506" s="8"/>
      <c r="R3506" s="8"/>
      <c r="S3506" s="42"/>
      <c r="T3506" s="42"/>
      <c r="U3506" s="42"/>
      <c r="V3506" s="42"/>
      <c r="W3506" s="42"/>
      <c r="X3506" s="42"/>
      <c r="Y3506" s="25"/>
    </row>
    <row r="3507" spans="6:25">
      <c r="F3507" s="4"/>
      <c r="H3507" s="25"/>
      <c r="I3507" s="25"/>
      <c r="M3507" s="42"/>
      <c r="N3507" s="9"/>
      <c r="O3507" s="9"/>
      <c r="P3507" s="9"/>
      <c r="Q3507" s="8"/>
      <c r="R3507" s="8"/>
      <c r="S3507" s="42"/>
      <c r="T3507" s="42"/>
      <c r="U3507" s="42"/>
      <c r="V3507" s="42"/>
      <c r="W3507" s="42"/>
      <c r="X3507" s="42"/>
      <c r="Y3507" s="25"/>
    </row>
    <row r="3508" spans="6:25">
      <c r="F3508" s="4"/>
      <c r="H3508" s="25"/>
      <c r="I3508" s="25"/>
      <c r="M3508" s="42"/>
      <c r="N3508" s="9"/>
      <c r="O3508" s="9"/>
      <c r="P3508" s="9"/>
      <c r="Q3508" s="8"/>
      <c r="R3508" s="8"/>
      <c r="S3508" s="42"/>
      <c r="T3508" s="42"/>
      <c r="U3508" s="42"/>
      <c r="V3508" s="42"/>
      <c r="W3508" s="42"/>
      <c r="X3508" s="42"/>
      <c r="Y3508" s="25"/>
    </row>
    <row r="3509" spans="6:25">
      <c r="F3509" s="4"/>
      <c r="H3509" s="25"/>
      <c r="I3509" s="25"/>
      <c r="M3509" s="42"/>
      <c r="N3509" s="9"/>
      <c r="O3509" s="9"/>
      <c r="P3509" s="9"/>
      <c r="Q3509" s="8"/>
      <c r="R3509" s="8"/>
      <c r="S3509" s="42"/>
      <c r="T3509" s="42"/>
      <c r="U3509" s="42"/>
      <c r="V3509" s="42"/>
      <c r="W3509" s="42"/>
      <c r="X3509" s="42"/>
      <c r="Y3509" s="25"/>
    </row>
    <row r="3510" spans="6:25">
      <c r="F3510" s="4"/>
      <c r="H3510" s="25"/>
      <c r="I3510" s="25"/>
      <c r="M3510" s="42"/>
      <c r="N3510" s="9"/>
      <c r="O3510" s="9"/>
      <c r="P3510" s="9"/>
      <c r="Q3510" s="8"/>
      <c r="R3510" s="8"/>
      <c r="S3510" s="42"/>
      <c r="T3510" s="42"/>
      <c r="U3510" s="42"/>
      <c r="V3510" s="42"/>
      <c r="W3510" s="42"/>
      <c r="X3510" s="42"/>
      <c r="Y3510" s="25"/>
    </row>
    <row r="3511" spans="6:25">
      <c r="F3511" s="4"/>
      <c r="H3511" s="25"/>
      <c r="I3511" s="25"/>
      <c r="M3511" s="42"/>
      <c r="N3511" s="9"/>
      <c r="O3511" s="9"/>
      <c r="P3511" s="9"/>
      <c r="Q3511" s="8"/>
      <c r="R3511" s="8"/>
      <c r="S3511" s="42"/>
      <c r="T3511" s="42"/>
      <c r="U3511" s="42"/>
      <c r="V3511" s="42"/>
      <c r="W3511" s="42"/>
      <c r="X3511" s="42"/>
      <c r="Y3511" s="25"/>
    </row>
    <row r="3512" spans="6:25">
      <c r="F3512" s="4"/>
      <c r="H3512" s="25"/>
      <c r="I3512" s="25"/>
      <c r="M3512" s="42"/>
      <c r="N3512" s="9"/>
      <c r="O3512" s="9"/>
      <c r="P3512" s="9"/>
      <c r="Q3512" s="8"/>
      <c r="R3512" s="8"/>
      <c r="S3512" s="42"/>
      <c r="T3512" s="42"/>
      <c r="U3512" s="42"/>
      <c r="V3512" s="42"/>
      <c r="W3512" s="42"/>
      <c r="X3512" s="42"/>
      <c r="Y3512" s="25"/>
    </row>
    <row r="3513" spans="6:25">
      <c r="F3513" s="4"/>
      <c r="H3513" s="25"/>
      <c r="I3513" s="25"/>
      <c r="M3513" s="42"/>
      <c r="N3513" s="9"/>
      <c r="O3513" s="9"/>
      <c r="P3513" s="9"/>
      <c r="Q3513" s="8"/>
      <c r="R3513" s="8"/>
      <c r="S3513" s="42"/>
      <c r="T3513" s="42"/>
      <c r="U3513" s="42"/>
      <c r="V3513" s="42"/>
      <c r="W3513" s="42"/>
      <c r="X3513" s="42"/>
      <c r="Y3513" s="25"/>
    </row>
    <row r="3514" spans="6:25">
      <c r="F3514" s="4"/>
      <c r="H3514" s="25"/>
      <c r="I3514" s="25"/>
      <c r="M3514" s="42"/>
      <c r="N3514" s="9"/>
      <c r="O3514" s="9"/>
      <c r="P3514" s="9"/>
      <c r="Q3514" s="8"/>
      <c r="R3514" s="8"/>
      <c r="S3514" s="42"/>
      <c r="T3514" s="42"/>
      <c r="U3514" s="42"/>
      <c r="V3514" s="42"/>
      <c r="W3514" s="42"/>
      <c r="X3514" s="42"/>
      <c r="Y3514" s="25"/>
    </row>
    <row r="3515" spans="6:25">
      <c r="F3515" s="4"/>
      <c r="H3515" s="25"/>
      <c r="I3515" s="25"/>
      <c r="M3515" s="42"/>
      <c r="N3515" s="9"/>
      <c r="O3515" s="9"/>
      <c r="P3515" s="9"/>
      <c r="Q3515" s="8"/>
      <c r="R3515" s="8"/>
      <c r="S3515" s="42"/>
      <c r="T3515" s="42"/>
      <c r="U3515" s="42"/>
      <c r="V3515" s="42"/>
      <c r="W3515" s="42"/>
      <c r="X3515" s="42"/>
      <c r="Y3515" s="25"/>
    </row>
    <row r="3516" spans="6:25">
      <c r="F3516" s="4"/>
      <c r="H3516" s="25"/>
      <c r="I3516" s="25"/>
      <c r="M3516" s="42"/>
      <c r="N3516" s="9"/>
      <c r="O3516" s="9"/>
      <c r="P3516" s="9"/>
      <c r="Q3516" s="8"/>
      <c r="R3516" s="8"/>
      <c r="S3516" s="42"/>
      <c r="T3516" s="42"/>
      <c r="U3516" s="42"/>
      <c r="V3516" s="42"/>
      <c r="W3516" s="42"/>
      <c r="X3516" s="42"/>
      <c r="Y3516" s="25"/>
    </row>
    <row r="3517" spans="6:25">
      <c r="F3517" s="4"/>
      <c r="H3517" s="25"/>
      <c r="I3517" s="25"/>
      <c r="M3517" s="42"/>
      <c r="N3517" s="9"/>
      <c r="O3517" s="9"/>
      <c r="P3517" s="9"/>
      <c r="Q3517" s="8"/>
      <c r="R3517" s="8"/>
      <c r="S3517" s="42"/>
      <c r="T3517" s="42"/>
      <c r="U3517" s="42"/>
      <c r="V3517" s="42"/>
      <c r="W3517" s="42"/>
      <c r="X3517" s="42"/>
      <c r="Y3517" s="25"/>
    </row>
    <row r="3518" spans="6:25">
      <c r="F3518" s="4"/>
      <c r="H3518" s="25"/>
      <c r="I3518" s="25"/>
      <c r="M3518" s="42"/>
      <c r="N3518" s="9"/>
      <c r="O3518" s="9"/>
      <c r="P3518" s="9"/>
      <c r="Q3518" s="8"/>
      <c r="R3518" s="8"/>
      <c r="S3518" s="42"/>
      <c r="T3518" s="42"/>
      <c r="U3518" s="42"/>
      <c r="V3518" s="42"/>
      <c r="W3518" s="42"/>
      <c r="X3518" s="42"/>
      <c r="Y3518" s="25"/>
    </row>
    <row r="3519" spans="6:25">
      <c r="F3519" s="4"/>
      <c r="H3519" s="25"/>
      <c r="I3519" s="25"/>
      <c r="M3519" s="42"/>
      <c r="N3519" s="9"/>
      <c r="O3519" s="9"/>
      <c r="P3519" s="9"/>
      <c r="Q3519" s="8"/>
      <c r="R3519" s="8"/>
      <c r="S3519" s="42"/>
      <c r="T3519" s="42"/>
      <c r="U3519" s="42"/>
      <c r="V3519" s="42"/>
      <c r="W3519" s="42"/>
      <c r="X3519" s="42"/>
      <c r="Y3519" s="25"/>
    </row>
    <row r="3520" spans="6:25">
      <c r="F3520" s="4"/>
      <c r="H3520" s="25"/>
      <c r="I3520" s="25"/>
      <c r="M3520" s="42"/>
      <c r="N3520" s="9"/>
      <c r="O3520" s="9"/>
      <c r="P3520" s="9"/>
      <c r="Q3520" s="8"/>
      <c r="R3520" s="8"/>
      <c r="S3520" s="42"/>
      <c r="T3520" s="42"/>
      <c r="U3520" s="42"/>
      <c r="V3520" s="42"/>
      <c r="W3520" s="42"/>
      <c r="X3520" s="42"/>
      <c r="Y3520" s="25"/>
    </row>
    <row r="3521" spans="5:25">
      <c r="F3521" s="4"/>
      <c r="H3521" s="25"/>
      <c r="I3521" s="25"/>
      <c r="M3521" s="42"/>
      <c r="N3521" s="9"/>
      <c r="O3521" s="9"/>
      <c r="P3521" s="9"/>
      <c r="Q3521" s="8"/>
      <c r="R3521" s="8"/>
      <c r="S3521" s="42"/>
      <c r="T3521" s="42"/>
      <c r="U3521" s="42"/>
      <c r="V3521" s="42"/>
      <c r="W3521" s="42"/>
      <c r="X3521" s="42"/>
      <c r="Y3521" s="25"/>
    </row>
    <row r="3522" spans="5:25">
      <c r="F3522" s="4"/>
      <c r="H3522" s="25"/>
      <c r="I3522" s="25"/>
      <c r="M3522" s="42"/>
      <c r="N3522" s="9"/>
      <c r="O3522" s="9"/>
      <c r="P3522" s="9"/>
      <c r="Q3522" s="8"/>
      <c r="R3522" s="8"/>
      <c r="S3522" s="42"/>
      <c r="T3522" s="42"/>
      <c r="U3522" s="42"/>
      <c r="V3522" s="42"/>
      <c r="W3522" s="42"/>
      <c r="X3522" s="42"/>
      <c r="Y3522" s="25"/>
    </row>
    <row r="3523" spans="5:25">
      <c r="F3523" s="4"/>
      <c r="H3523" s="25"/>
      <c r="I3523" s="25"/>
      <c r="M3523" s="42"/>
      <c r="N3523" s="9"/>
      <c r="O3523" s="9"/>
      <c r="P3523" s="9"/>
      <c r="Q3523" s="8"/>
      <c r="R3523" s="8"/>
      <c r="S3523" s="42"/>
      <c r="T3523" s="42"/>
      <c r="U3523" s="42"/>
      <c r="V3523" s="42"/>
      <c r="W3523" s="42"/>
      <c r="X3523" s="42"/>
      <c r="Y3523" s="25"/>
    </row>
    <row r="3524" spans="5:25">
      <c r="F3524" s="4"/>
      <c r="H3524" s="25"/>
      <c r="I3524" s="25"/>
      <c r="M3524" s="42"/>
      <c r="N3524" s="9"/>
      <c r="O3524" s="9"/>
      <c r="P3524" s="9"/>
      <c r="Q3524" s="8"/>
      <c r="R3524" s="8"/>
      <c r="S3524" s="42"/>
      <c r="T3524" s="42"/>
      <c r="U3524" s="42"/>
      <c r="V3524" s="42"/>
      <c r="W3524" s="42"/>
      <c r="X3524" s="42"/>
      <c r="Y3524" s="25"/>
    </row>
    <row r="3525" spans="5:25">
      <c r="F3525" s="4"/>
      <c r="H3525" s="25"/>
      <c r="I3525" s="25"/>
      <c r="M3525" s="42"/>
      <c r="N3525" s="9"/>
      <c r="O3525" s="9"/>
      <c r="P3525" s="9"/>
      <c r="Q3525" s="8"/>
      <c r="R3525" s="8"/>
      <c r="S3525" s="42"/>
      <c r="T3525" s="42"/>
      <c r="U3525" s="42"/>
      <c r="V3525" s="42"/>
      <c r="W3525" s="42"/>
      <c r="X3525" s="42"/>
      <c r="Y3525" s="25"/>
    </row>
    <row r="3526" spans="5:25">
      <c r="F3526" s="4"/>
      <c r="H3526" s="25"/>
      <c r="I3526" s="25"/>
      <c r="M3526" s="42"/>
      <c r="N3526" s="9"/>
      <c r="O3526" s="9"/>
      <c r="P3526" s="9"/>
      <c r="Q3526" s="8"/>
      <c r="R3526" s="8"/>
      <c r="S3526" s="42"/>
      <c r="T3526" s="42"/>
      <c r="U3526" s="42"/>
      <c r="V3526" s="42"/>
      <c r="W3526" s="42"/>
      <c r="X3526" s="42"/>
      <c r="Y3526" s="25"/>
    </row>
    <row r="3527" spans="5:25">
      <c r="F3527" s="4"/>
      <c r="H3527" s="25"/>
      <c r="I3527" s="25"/>
      <c r="M3527" s="42"/>
      <c r="N3527" s="9"/>
      <c r="O3527" s="9"/>
      <c r="P3527" s="9"/>
      <c r="Q3527" s="8"/>
      <c r="R3527" s="8"/>
      <c r="S3527" s="42"/>
      <c r="T3527" s="42"/>
      <c r="U3527" s="42"/>
      <c r="V3527" s="42"/>
      <c r="W3527" s="42"/>
      <c r="X3527" s="42"/>
      <c r="Y3527" s="25"/>
    </row>
    <row r="3528" spans="5:25">
      <c r="F3528" s="4"/>
      <c r="H3528" s="25"/>
      <c r="I3528" s="25"/>
      <c r="M3528" s="42"/>
      <c r="N3528" s="9"/>
      <c r="O3528" s="9"/>
      <c r="P3528" s="9"/>
      <c r="Q3528" s="8"/>
      <c r="R3528" s="8"/>
      <c r="S3528" s="42"/>
      <c r="T3528" s="42"/>
      <c r="U3528" s="42"/>
      <c r="V3528" s="42"/>
      <c r="W3528" s="42"/>
      <c r="X3528" s="42"/>
      <c r="Y3528" s="25"/>
    </row>
    <row r="3529" spans="5:25">
      <c r="F3529" s="4"/>
      <c r="H3529" s="25"/>
      <c r="I3529" s="25"/>
      <c r="M3529" s="42"/>
      <c r="N3529" s="9"/>
      <c r="O3529" s="9"/>
      <c r="P3529" s="9"/>
      <c r="Q3529" s="8"/>
      <c r="R3529" s="8"/>
      <c r="S3529" s="42"/>
      <c r="T3529" s="42"/>
      <c r="U3529" s="42"/>
      <c r="V3529" s="42"/>
      <c r="W3529" s="42"/>
      <c r="X3529" s="42"/>
      <c r="Y3529" s="25"/>
    </row>
    <row r="3530" spans="5:25">
      <c r="F3530" s="4"/>
      <c r="H3530" s="25"/>
      <c r="I3530" s="25"/>
      <c r="M3530" s="42"/>
      <c r="N3530" s="9"/>
      <c r="O3530" s="9"/>
      <c r="P3530" s="9"/>
      <c r="Q3530" s="8"/>
      <c r="R3530" s="8"/>
      <c r="S3530" s="42"/>
      <c r="T3530" s="42"/>
      <c r="U3530" s="42"/>
      <c r="V3530" s="42"/>
      <c r="W3530" s="42"/>
      <c r="X3530" s="42"/>
      <c r="Y3530" s="25"/>
    </row>
    <row r="3531" spans="5:25">
      <c r="F3531" s="4"/>
      <c r="H3531" s="25"/>
      <c r="I3531" s="25"/>
      <c r="M3531" s="42"/>
      <c r="N3531" s="9"/>
      <c r="O3531" s="9"/>
      <c r="P3531" s="9"/>
      <c r="Q3531" s="8"/>
      <c r="R3531" s="8"/>
      <c r="S3531" s="42"/>
      <c r="T3531" s="42"/>
      <c r="U3531" s="42"/>
      <c r="V3531" s="42"/>
      <c r="W3531" s="42"/>
      <c r="X3531" s="42"/>
      <c r="Y3531" s="25"/>
    </row>
    <row r="3532" spans="5:25">
      <c r="F3532" s="4"/>
      <c r="H3532" s="25"/>
      <c r="I3532" s="25"/>
      <c r="M3532" s="42"/>
      <c r="N3532" s="9"/>
      <c r="O3532" s="9"/>
      <c r="P3532" s="9"/>
      <c r="Q3532" s="8"/>
      <c r="R3532" s="8"/>
      <c r="S3532" s="42"/>
      <c r="T3532" s="42"/>
      <c r="U3532" s="42"/>
      <c r="V3532" s="42"/>
      <c r="W3532" s="42"/>
      <c r="X3532" s="42"/>
      <c r="Y3532" s="25"/>
    </row>
    <row r="3533" spans="5:25">
      <c r="E3533" s="38"/>
      <c r="F3533" s="4"/>
      <c r="H3533" s="25"/>
      <c r="I3533" s="25"/>
      <c r="M3533" s="42"/>
      <c r="N3533" s="9"/>
      <c r="O3533" s="9"/>
      <c r="P3533" s="9"/>
      <c r="Q3533" s="8"/>
      <c r="R3533" s="8"/>
      <c r="S3533" s="42"/>
      <c r="T3533" s="42"/>
      <c r="U3533" s="42"/>
      <c r="V3533" s="42"/>
      <c r="W3533" s="42"/>
      <c r="X3533" s="42"/>
      <c r="Y3533" s="25"/>
    </row>
    <row r="3534" spans="5:25">
      <c r="F3534" s="4"/>
      <c r="H3534" s="25"/>
      <c r="I3534" s="25"/>
      <c r="M3534" s="42"/>
      <c r="N3534" s="9"/>
      <c r="O3534" s="9"/>
      <c r="P3534" s="9"/>
      <c r="Q3534" s="8"/>
      <c r="R3534" s="8"/>
      <c r="S3534" s="42"/>
      <c r="T3534" s="42"/>
      <c r="U3534" s="42"/>
      <c r="V3534" s="42"/>
      <c r="W3534" s="42"/>
      <c r="X3534" s="42"/>
      <c r="Y3534" s="25"/>
    </row>
    <row r="3535" spans="5:25">
      <c r="F3535" s="4"/>
      <c r="H3535" s="25"/>
      <c r="I3535" s="25"/>
      <c r="M3535" s="42"/>
      <c r="N3535" s="9"/>
      <c r="O3535" s="9"/>
      <c r="P3535" s="9"/>
      <c r="Q3535" s="8"/>
      <c r="R3535" s="8"/>
      <c r="S3535" s="42"/>
      <c r="T3535" s="42"/>
      <c r="U3535" s="42"/>
      <c r="V3535" s="42"/>
      <c r="W3535" s="42"/>
      <c r="X3535" s="42"/>
      <c r="Y3535" s="25"/>
    </row>
    <row r="3536" spans="5:25">
      <c r="F3536" s="4"/>
      <c r="H3536" s="25"/>
      <c r="I3536" s="25"/>
      <c r="M3536" s="42"/>
      <c r="N3536" s="9"/>
      <c r="O3536" s="9"/>
      <c r="P3536" s="9"/>
      <c r="Q3536" s="8"/>
      <c r="R3536" s="8"/>
      <c r="S3536" s="42"/>
      <c r="T3536" s="42"/>
      <c r="U3536" s="42"/>
      <c r="V3536" s="42"/>
      <c r="W3536" s="42"/>
      <c r="X3536" s="42"/>
      <c r="Y3536" s="25"/>
    </row>
    <row r="3537" spans="6:25">
      <c r="F3537" s="4"/>
      <c r="H3537" s="25"/>
      <c r="I3537" s="25"/>
      <c r="M3537" s="42"/>
      <c r="N3537" s="9"/>
      <c r="O3537" s="9"/>
      <c r="P3537" s="9"/>
      <c r="Q3537" s="8"/>
      <c r="R3537" s="8"/>
      <c r="S3537" s="42"/>
      <c r="T3537" s="42"/>
      <c r="U3537" s="42"/>
      <c r="V3537" s="42"/>
      <c r="W3537" s="42"/>
      <c r="X3537" s="42"/>
      <c r="Y3537" s="25"/>
    </row>
    <row r="3538" spans="6:25">
      <c r="F3538" s="4"/>
      <c r="H3538" s="25"/>
      <c r="I3538" s="25"/>
      <c r="M3538" s="42"/>
      <c r="N3538" s="9"/>
      <c r="O3538" s="9"/>
      <c r="P3538" s="9"/>
      <c r="Q3538" s="8"/>
      <c r="R3538" s="8"/>
      <c r="S3538" s="42"/>
      <c r="T3538" s="42"/>
      <c r="U3538" s="42"/>
      <c r="V3538" s="42"/>
      <c r="W3538" s="42"/>
      <c r="X3538" s="42"/>
      <c r="Y3538" s="25"/>
    </row>
    <row r="3539" spans="6:25">
      <c r="F3539" s="4"/>
      <c r="H3539" s="25"/>
      <c r="I3539" s="25"/>
      <c r="M3539" s="42"/>
      <c r="N3539" s="9"/>
      <c r="O3539" s="9"/>
      <c r="P3539" s="9"/>
      <c r="Q3539" s="8"/>
      <c r="R3539" s="8"/>
      <c r="S3539" s="42"/>
      <c r="T3539" s="42"/>
      <c r="U3539" s="42"/>
      <c r="V3539" s="42"/>
      <c r="W3539" s="42"/>
      <c r="X3539" s="42"/>
      <c r="Y3539" s="25"/>
    </row>
    <row r="3540" spans="6:25">
      <c r="F3540" s="4"/>
      <c r="H3540" s="25"/>
      <c r="I3540" s="25"/>
      <c r="M3540" s="42"/>
      <c r="N3540" s="9"/>
      <c r="O3540" s="9"/>
      <c r="P3540" s="9"/>
      <c r="Q3540" s="8"/>
      <c r="R3540" s="8"/>
      <c r="S3540" s="42"/>
      <c r="T3540" s="42"/>
      <c r="U3540" s="42"/>
      <c r="V3540" s="42"/>
      <c r="W3540" s="42"/>
      <c r="X3540" s="42"/>
      <c r="Y3540" s="25"/>
    </row>
    <row r="3541" spans="6:25">
      <c r="F3541" s="4"/>
      <c r="H3541" s="25"/>
      <c r="I3541" s="25"/>
      <c r="M3541" s="42"/>
      <c r="N3541" s="9"/>
      <c r="O3541" s="9"/>
      <c r="P3541" s="9"/>
      <c r="Q3541" s="8"/>
      <c r="R3541" s="8"/>
      <c r="S3541" s="42"/>
      <c r="T3541" s="42"/>
      <c r="U3541" s="42"/>
      <c r="V3541" s="42"/>
      <c r="W3541" s="42"/>
      <c r="X3541" s="42"/>
      <c r="Y3541" s="25"/>
    </row>
    <row r="3542" spans="6:25">
      <c r="F3542" s="4"/>
      <c r="H3542" s="25"/>
      <c r="I3542" s="25"/>
      <c r="M3542" s="42"/>
      <c r="N3542" s="9"/>
      <c r="O3542" s="9"/>
      <c r="P3542" s="9"/>
      <c r="Q3542" s="8"/>
      <c r="R3542" s="8"/>
      <c r="S3542" s="42"/>
      <c r="T3542" s="42"/>
      <c r="U3542" s="42"/>
      <c r="V3542" s="42"/>
      <c r="W3542" s="42"/>
      <c r="X3542" s="42"/>
      <c r="Y3542" s="25"/>
    </row>
    <row r="3543" spans="6:25">
      <c r="F3543" s="4"/>
      <c r="H3543" s="25"/>
      <c r="I3543" s="25"/>
      <c r="M3543" s="42"/>
      <c r="N3543" s="9"/>
      <c r="O3543" s="9"/>
      <c r="P3543" s="9"/>
      <c r="Q3543" s="8"/>
      <c r="R3543" s="8"/>
      <c r="S3543" s="42"/>
      <c r="T3543" s="42"/>
      <c r="U3543" s="42"/>
      <c r="V3543" s="42"/>
      <c r="W3543" s="42"/>
      <c r="X3543" s="42"/>
      <c r="Y3543" s="25"/>
    </row>
    <row r="3544" spans="6:25">
      <c r="F3544" s="4"/>
      <c r="H3544" s="25"/>
      <c r="I3544" s="25"/>
      <c r="M3544" s="42"/>
      <c r="N3544" s="9"/>
      <c r="O3544" s="9"/>
      <c r="P3544" s="9"/>
      <c r="Q3544" s="8"/>
      <c r="R3544" s="8"/>
      <c r="S3544" s="42"/>
      <c r="T3544" s="42"/>
      <c r="U3544" s="42"/>
      <c r="V3544" s="42"/>
      <c r="W3544" s="42"/>
      <c r="X3544" s="42"/>
      <c r="Y3544" s="25"/>
    </row>
    <row r="3545" spans="6:25">
      <c r="F3545" s="4"/>
      <c r="H3545" s="25"/>
      <c r="I3545" s="25"/>
      <c r="M3545" s="42"/>
      <c r="N3545" s="9"/>
      <c r="O3545" s="9"/>
      <c r="P3545" s="9"/>
      <c r="Q3545" s="8"/>
      <c r="R3545" s="8"/>
      <c r="S3545" s="42"/>
      <c r="T3545" s="42"/>
      <c r="U3545" s="42"/>
      <c r="V3545" s="42"/>
      <c r="W3545" s="42"/>
      <c r="X3545" s="42"/>
      <c r="Y3545" s="25"/>
    </row>
    <row r="3546" spans="6:25">
      <c r="F3546" s="4"/>
      <c r="H3546" s="25"/>
      <c r="I3546" s="25"/>
      <c r="M3546" s="42"/>
      <c r="N3546" s="9"/>
      <c r="O3546" s="9"/>
      <c r="P3546" s="9"/>
      <c r="Q3546" s="8"/>
      <c r="R3546" s="8"/>
      <c r="S3546" s="42"/>
      <c r="T3546" s="42"/>
      <c r="U3546" s="42"/>
      <c r="V3546" s="42"/>
      <c r="W3546" s="42"/>
      <c r="X3546" s="42"/>
      <c r="Y3546" s="25"/>
    </row>
    <row r="3547" spans="6:25">
      <c r="F3547" s="4"/>
      <c r="H3547" s="25"/>
      <c r="I3547" s="25"/>
      <c r="M3547" s="42"/>
      <c r="N3547" s="9"/>
      <c r="O3547" s="9"/>
      <c r="P3547" s="9"/>
      <c r="Q3547" s="8"/>
      <c r="R3547" s="8"/>
      <c r="S3547" s="42"/>
      <c r="T3547" s="42"/>
      <c r="U3547" s="42"/>
      <c r="V3547" s="42"/>
      <c r="W3547" s="42"/>
      <c r="X3547" s="42"/>
      <c r="Y3547" s="25"/>
    </row>
    <row r="3548" spans="6:25">
      <c r="F3548" s="4"/>
      <c r="H3548" s="25"/>
      <c r="I3548" s="25"/>
      <c r="M3548" s="42"/>
      <c r="N3548" s="9"/>
      <c r="O3548" s="9"/>
      <c r="P3548" s="9"/>
      <c r="Q3548" s="8"/>
      <c r="R3548" s="8"/>
      <c r="S3548" s="42"/>
      <c r="T3548" s="42"/>
      <c r="U3548" s="42"/>
      <c r="V3548" s="42"/>
      <c r="W3548" s="42"/>
      <c r="X3548" s="42"/>
      <c r="Y3548" s="25"/>
    </row>
    <row r="3549" spans="6:25">
      <c r="F3549" s="4"/>
      <c r="H3549" s="25"/>
      <c r="I3549" s="25"/>
      <c r="M3549" s="42"/>
      <c r="N3549" s="9"/>
      <c r="O3549" s="9"/>
      <c r="P3549" s="9"/>
      <c r="Q3549" s="8"/>
      <c r="R3549" s="8"/>
      <c r="S3549" s="42"/>
      <c r="T3549" s="42"/>
      <c r="U3549" s="42"/>
      <c r="V3549" s="42"/>
      <c r="W3549" s="42"/>
      <c r="X3549" s="42"/>
      <c r="Y3549" s="25"/>
    </row>
    <row r="3550" spans="6:25">
      <c r="F3550" s="4"/>
      <c r="H3550" s="25"/>
      <c r="I3550" s="25"/>
      <c r="M3550" s="42"/>
      <c r="N3550" s="9"/>
      <c r="O3550" s="9"/>
      <c r="P3550" s="9"/>
      <c r="Q3550" s="8"/>
      <c r="R3550" s="8"/>
      <c r="S3550" s="42"/>
      <c r="T3550" s="42"/>
      <c r="U3550" s="42"/>
      <c r="V3550" s="42"/>
      <c r="W3550" s="42"/>
      <c r="X3550" s="42"/>
      <c r="Y3550" s="25"/>
    </row>
    <row r="3551" spans="6:25">
      <c r="F3551" s="4"/>
      <c r="H3551" s="25"/>
      <c r="I3551" s="25"/>
      <c r="M3551" s="42"/>
      <c r="N3551" s="9"/>
      <c r="O3551" s="9"/>
      <c r="P3551" s="9"/>
      <c r="Q3551" s="8"/>
      <c r="R3551" s="8"/>
      <c r="S3551" s="42"/>
      <c r="T3551" s="42"/>
      <c r="U3551" s="42"/>
      <c r="V3551" s="42"/>
      <c r="W3551" s="42"/>
      <c r="X3551" s="42"/>
      <c r="Y3551" s="25"/>
    </row>
    <row r="3552" spans="6:25">
      <c r="F3552" s="4"/>
      <c r="H3552" s="25"/>
      <c r="I3552" s="25"/>
      <c r="M3552" s="42"/>
      <c r="N3552" s="9"/>
      <c r="O3552" s="9"/>
      <c r="P3552" s="9"/>
      <c r="Q3552" s="8"/>
      <c r="R3552" s="8"/>
      <c r="S3552" s="42"/>
      <c r="T3552" s="42"/>
      <c r="U3552" s="42"/>
      <c r="V3552" s="42"/>
      <c r="W3552" s="42"/>
      <c r="X3552" s="42"/>
      <c r="Y3552" s="25"/>
    </row>
    <row r="3553" spans="5:25">
      <c r="E3553" s="38"/>
      <c r="F3553" s="4"/>
      <c r="H3553" s="25"/>
      <c r="I3553" s="25"/>
      <c r="M3553" s="42"/>
      <c r="N3553" s="9"/>
      <c r="O3553" s="9"/>
      <c r="P3553" s="9"/>
      <c r="Q3553" s="8"/>
      <c r="R3553" s="8"/>
      <c r="S3553" s="42"/>
      <c r="T3553" s="42"/>
      <c r="U3553" s="42"/>
      <c r="V3553" s="42"/>
      <c r="W3553" s="42"/>
      <c r="X3553" s="42"/>
      <c r="Y3553" s="25"/>
    </row>
    <row r="3554" spans="5:25">
      <c r="F3554" s="4"/>
      <c r="H3554" s="25"/>
      <c r="I3554" s="25"/>
      <c r="M3554" s="42"/>
      <c r="N3554" s="9"/>
      <c r="O3554" s="9"/>
      <c r="P3554" s="9"/>
      <c r="Q3554" s="8"/>
      <c r="R3554" s="8"/>
      <c r="S3554" s="42"/>
      <c r="T3554" s="42"/>
      <c r="U3554" s="42"/>
      <c r="V3554" s="42"/>
      <c r="W3554" s="42"/>
      <c r="X3554" s="42"/>
      <c r="Y3554" s="25"/>
    </row>
    <row r="3555" spans="5:25">
      <c r="F3555" s="4"/>
      <c r="H3555" s="25"/>
      <c r="I3555" s="25"/>
      <c r="M3555" s="42"/>
      <c r="N3555" s="9"/>
      <c r="O3555" s="9"/>
      <c r="P3555" s="9"/>
      <c r="Q3555" s="8"/>
      <c r="R3555" s="8"/>
      <c r="S3555" s="42"/>
      <c r="T3555" s="42"/>
      <c r="U3555" s="42"/>
      <c r="V3555" s="42"/>
      <c r="W3555" s="42"/>
      <c r="X3555" s="42"/>
      <c r="Y3555" s="25"/>
    </row>
    <row r="3556" spans="5:25">
      <c r="F3556" s="4"/>
      <c r="H3556" s="25"/>
      <c r="I3556" s="25"/>
      <c r="M3556" s="42"/>
      <c r="N3556" s="9"/>
      <c r="O3556" s="9"/>
      <c r="P3556" s="9"/>
      <c r="Q3556" s="8"/>
      <c r="R3556" s="8"/>
      <c r="S3556" s="42"/>
      <c r="T3556" s="42"/>
      <c r="U3556" s="42"/>
      <c r="V3556" s="42"/>
      <c r="W3556" s="42"/>
      <c r="X3556" s="42"/>
      <c r="Y3556" s="25"/>
    </row>
    <row r="3557" spans="5:25">
      <c r="F3557" s="4"/>
      <c r="H3557" s="25"/>
      <c r="I3557" s="25"/>
      <c r="M3557" s="42"/>
      <c r="N3557" s="9"/>
      <c r="O3557" s="9"/>
      <c r="P3557" s="9"/>
      <c r="Q3557" s="8"/>
      <c r="R3557" s="8"/>
      <c r="S3557" s="42"/>
      <c r="T3557" s="42"/>
      <c r="U3557" s="42"/>
      <c r="V3557" s="42"/>
      <c r="W3557" s="42"/>
      <c r="X3557" s="42"/>
      <c r="Y3557" s="25"/>
    </row>
    <row r="3558" spans="5:25">
      <c r="F3558" s="4"/>
      <c r="H3558" s="25"/>
      <c r="I3558" s="25"/>
      <c r="M3558" s="42"/>
      <c r="N3558" s="9"/>
      <c r="O3558" s="9"/>
      <c r="P3558" s="9"/>
      <c r="Q3558" s="8"/>
      <c r="R3558" s="8"/>
      <c r="S3558" s="42"/>
      <c r="T3558" s="42"/>
      <c r="U3558" s="42"/>
      <c r="V3558" s="42"/>
      <c r="W3558" s="42"/>
      <c r="X3558" s="42"/>
      <c r="Y3558" s="25"/>
    </row>
    <row r="3559" spans="5:25">
      <c r="F3559" s="4"/>
      <c r="H3559" s="25"/>
      <c r="I3559" s="25"/>
      <c r="M3559" s="42"/>
      <c r="N3559" s="9"/>
      <c r="O3559" s="9"/>
      <c r="P3559" s="9"/>
      <c r="Q3559" s="8"/>
      <c r="R3559" s="8"/>
      <c r="S3559" s="42"/>
      <c r="T3559" s="42"/>
      <c r="U3559" s="42"/>
      <c r="V3559" s="42"/>
      <c r="W3559" s="42"/>
      <c r="X3559" s="42"/>
      <c r="Y3559" s="25"/>
    </row>
    <row r="3560" spans="5:25">
      <c r="F3560" s="4"/>
      <c r="H3560" s="25"/>
      <c r="I3560" s="25"/>
      <c r="M3560" s="42"/>
      <c r="N3560" s="9"/>
      <c r="O3560" s="9"/>
      <c r="P3560" s="9"/>
      <c r="Q3560" s="8"/>
      <c r="R3560" s="8"/>
      <c r="S3560" s="42"/>
      <c r="T3560" s="42"/>
      <c r="U3560" s="42"/>
      <c r="V3560" s="42"/>
      <c r="W3560" s="42"/>
      <c r="X3560" s="42"/>
      <c r="Y3560" s="25"/>
    </row>
    <row r="3561" spans="5:25">
      <c r="F3561" s="4"/>
      <c r="H3561" s="25"/>
      <c r="I3561" s="25"/>
      <c r="M3561" s="42"/>
      <c r="N3561" s="9"/>
      <c r="O3561" s="9"/>
      <c r="P3561" s="9"/>
      <c r="Q3561" s="8"/>
      <c r="R3561" s="8"/>
      <c r="S3561" s="42"/>
      <c r="T3561" s="42"/>
      <c r="U3561" s="42"/>
      <c r="V3561" s="42"/>
      <c r="W3561" s="42"/>
      <c r="X3561" s="42"/>
      <c r="Y3561" s="25"/>
    </row>
    <row r="3562" spans="5:25">
      <c r="F3562" s="4"/>
      <c r="H3562" s="25"/>
      <c r="I3562" s="25"/>
      <c r="M3562" s="42"/>
      <c r="N3562" s="9"/>
      <c r="O3562" s="9"/>
      <c r="P3562" s="9"/>
      <c r="Q3562" s="8"/>
      <c r="R3562" s="8"/>
      <c r="S3562" s="42"/>
      <c r="T3562" s="42"/>
      <c r="U3562" s="42"/>
      <c r="V3562" s="42"/>
      <c r="W3562" s="42"/>
      <c r="X3562" s="42"/>
      <c r="Y3562" s="25"/>
    </row>
    <row r="3563" spans="5:25">
      <c r="F3563" s="4"/>
      <c r="H3563" s="25"/>
      <c r="I3563" s="25"/>
      <c r="M3563" s="42"/>
      <c r="N3563" s="9"/>
      <c r="O3563" s="9"/>
      <c r="P3563" s="9"/>
      <c r="Q3563" s="8"/>
      <c r="R3563" s="8"/>
      <c r="S3563" s="42"/>
      <c r="T3563" s="42"/>
      <c r="U3563" s="42"/>
      <c r="V3563" s="42"/>
      <c r="W3563" s="42"/>
      <c r="X3563" s="42"/>
      <c r="Y3563" s="25"/>
    </row>
    <row r="3564" spans="5:25">
      <c r="E3564" s="38"/>
      <c r="F3564" s="4"/>
      <c r="H3564" s="25"/>
      <c r="I3564" s="25"/>
      <c r="M3564" s="42"/>
      <c r="N3564" s="9"/>
      <c r="O3564" s="9"/>
      <c r="P3564" s="9"/>
      <c r="Q3564" s="8"/>
      <c r="R3564" s="8"/>
      <c r="S3564" s="42"/>
      <c r="T3564" s="42"/>
      <c r="U3564" s="42"/>
      <c r="V3564" s="42"/>
      <c r="W3564" s="42"/>
      <c r="X3564" s="42"/>
      <c r="Y3564" s="25"/>
    </row>
    <row r="3565" spans="5:25">
      <c r="F3565" s="4"/>
      <c r="H3565" s="25"/>
      <c r="I3565" s="25"/>
      <c r="M3565" s="42"/>
      <c r="N3565" s="9"/>
      <c r="O3565" s="9"/>
      <c r="P3565" s="9"/>
      <c r="Q3565" s="8"/>
      <c r="R3565" s="8"/>
      <c r="S3565" s="42"/>
      <c r="T3565" s="42"/>
      <c r="U3565" s="42"/>
      <c r="V3565" s="42"/>
      <c r="W3565" s="42"/>
      <c r="X3565" s="42"/>
      <c r="Y3565" s="25"/>
    </row>
    <row r="3566" spans="5:25">
      <c r="F3566" s="4"/>
      <c r="H3566" s="25"/>
      <c r="I3566" s="25"/>
      <c r="M3566" s="42"/>
      <c r="N3566" s="9"/>
      <c r="O3566" s="9"/>
      <c r="P3566" s="9"/>
      <c r="Q3566" s="8"/>
      <c r="R3566" s="8"/>
      <c r="S3566" s="42"/>
      <c r="T3566" s="42"/>
      <c r="U3566" s="42"/>
      <c r="V3566" s="42"/>
      <c r="W3566" s="42"/>
      <c r="X3566" s="42"/>
      <c r="Y3566" s="25"/>
    </row>
    <row r="3567" spans="5:25">
      <c r="F3567" s="4"/>
      <c r="H3567" s="25"/>
      <c r="I3567" s="25"/>
      <c r="M3567" s="42"/>
      <c r="N3567" s="9"/>
      <c r="O3567" s="9"/>
      <c r="P3567" s="9"/>
      <c r="Q3567" s="8"/>
      <c r="R3567" s="8"/>
      <c r="S3567" s="42"/>
      <c r="T3567" s="42"/>
      <c r="U3567" s="42"/>
      <c r="V3567" s="42"/>
      <c r="W3567" s="42"/>
      <c r="X3567" s="42"/>
      <c r="Y3567" s="25"/>
    </row>
    <row r="3568" spans="5:25">
      <c r="F3568" s="4"/>
      <c r="H3568" s="25"/>
      <c r="I3568" s="25"/>
      <c r="M3568" s="42"/>
      <c r="N3568" s="9"/>
      <c r="O3568" s="9"/>
      <c r="P3568" s="9"/>
      <c r="Q3568" s="8"/>
      <c r="R3568" s="8"/>
      <c r="S3568" s="42"/>
      <c r="T3568" s="42"/>
      <c r="U3568" s="42"/>
      <c r="V3568" s="42"/>
      <c r="W3568" s="42"/>
      <c r="X3568" s="42"/>
      <c r="Y3568" s="25"/>
    </row>
    <row r="3569" spans="5:25">
      <c r="F3569" s="4"/>
      <c r="H3569" s="25"/>
      <c r="I3569" s="25"/>
      <c r="M3569" s="42"/>
      <c r="N3569" s="9"/>
      <c r="O3569" s="9"/>
      <c r="P3569" s="9"/>
      <c r="Q3569" s="8"/>
      <c r="R3569" s="8"/>
      <c r="S3569" s="42"/>
      <c r="T3569" s="42"/>
      <c r="U3569" s="42"/>
      <c r="V3569" s="42"/>
      <c r="W3569" s="42"/>
      <c r="X3569" s="42"/>
      <c r="Y3569" s="25"/>
    </row>
    <row r="3570" spans="5:25">
      <c r="F3570" s="4"/>
      <c r="H3570" s="25"/>
      <c r="I3570" s="25"/>
      <c r="M3570" s="42"/>
      <c r="N3570" s="9"/>
      <c r="O3570" s="9"/>
      <c r="P3570" s="9"/>
      <c r="Q3570" s="8"/>
      <c r="R3570" s="8"/>
      <c r="S3570" s="42"/>
      <c r="T3570" s="42"/>
      <c r="U3570" s="42"/>
      <c r="V3570" s="42"/>
      <c r="W3570" s="42"/>
      <c r="X3570" s="42"/>
      <c r="Y3570" s="25"/>
    </row>
    <row r="3571" spans="5:25">
      <c r="F3571" s="4"/>
      <c r="H3571" s="25"/>
      <c r="I3571" s="25"/>
      <c r="M3571" s="42"/>
      <c r="N3571" s="9"/>
      <c r="O3571" s="9"/>
      <c r="P3571" s="9"/>
      <c r="Q3571" s="8"/>
      <c r="R3571" s="8"/>
      <c r="S3571" s="42"/>
      <c r="T3571" s="42"/>
      <c r="U3571" s="42"/>
      <c r="V3571" s="42"/>
      <c r="W3571" s="42"/>
      <c r="X3571" s="42"/>
      <c r="Y3571" s="25"/>
    </row>
    <row r="3572" spans="5:25">
      <c r="F3572" s="4"/>
      <c r="H3572" s="25"/>
      <c r="I3572" s="25"/>
      <c r="M3572" s="42"/>
      <c r="N3572" s="9"/>
      <c r="O3572" s="9"/>
      <c r="P3572" s="9"/>
      <c r="Q3572" s="8"/>
      <c r="R3572" s="8"/>
      <c r="S3572" s="42"/>
      <c r="T3572" s="42"/>
      <c r="U3572" s="42"/>
      <c r="V3572" s="42"/>
      <c r="W3572" s="42"/>
      <c r="X3572" s="42"/>
      <c r="Y3572" s="25"/>
    </row>
    <row r="3573" spans="5:25">
      <c r="F3573" s="4"/>
      <c r="H3573" s="25"/>
      <c r="I3573" s="25"/>
      <c r="M3573" s="42"/>
      <c r="N3573" s="9"/>
      <c r="O3573" s="9"/>
      <c r="P3573" s="9"/>
      <c r="Q3573" s="8"/>
      <c r="R3573" s="8"/>
      <c r="S3573" s="42"/>
      <c r="T3573" s="42"/>
      <c r="U3573" s="42"/>
      <c r="V3573" s="42"/>
      <c r="W3573" s="42"/>
      <c r="X3573" s="42"/>
      <c r="Y3573" s="25"/>
    </row>
    <row r="3574" spans="5:25">
      <c r="F3574" s="4"/>
      <c r="H3574" s="25"/>
      <c r="I3574" s="25"/>
      <c r="M3574" s="42"/>
      <c r="N3574" s="9"/>
      <c r="O3574" s="9"/>
      <c r="P3574" s="9"/>
      <c r="Q3574" s="8"/>
      <c r="R3574" s="8"/>
      <c r="S3574" s="42"/>
      <c r="T3574" s="42"/>
      <c r="U3574" s="42"/>
      <c r="V3574" s="42"/>
      <c r="W3574" s="42"/>
      <c r="X3574" s="42"/>
      <c r="Y3574" s="25"/>
    </row>
    <row r="3575" spans="5:25">
      <c r="F3575" s="4"/>
      <c r="H3575" s="25"/>
      <c r="I3575" s="25"/>
      <c r="M3575" s="42"/>
      <c r="N3575" s="9"/>
      <c r="O3575" s="9"/>
      <c r="P3575" s="9"/>
      <c r="Q3575" s="8"/>
      <c r="R3575" s="8"/>
      <c r="S3575" s="42"/>
      <c r="T3575" s="42"/>
      <c r="U3575" s="42"/>
      <c r="V3575" s="42"/>
      <c r="W3575" s="42"/>
      <c r="X3575" s="42"/>
      <c r="Y3575" s="25"/>
    </row>
    <row r="3576" spans="5:25">
      <c r="F3576" s="4"/>
      <c r="H3576" s="25"/>
      <c r="I3576" s="25"/>
      <c r="M3576" s="42"/>
      <c r="N3576" s="9"/>
      <c r="O3576" s="9"/>
      <c r="P3576" s="9"/>
      <c r="Q3576" s="8"/>
      <c r="R3576" s="8"/>
      <c r="S3576" s="42"/>
      <c r="T3576" s="42"/>
      <c r="U3576" s="42"/>
      <c r="V3576" s="42"/>
      <c r="W3576" s="42"/>
      <c r="X3576" s="42"/>
      <c r="Y3576" s="25"/>
    </row>
    <row r="3577" spans="5:25">
      <c r="E3577" s="38"/>
      <c r="F3577" s="4"/>
      <c r="H3577" s="25"/>
      <c r="I3577" s="25"/>
      <c r="M3577" s="42"/>
      <c r="N3577" s="9"/>
      <c r="O3577" s="9"/>
      <c r="P3577" s="9"/>
      <c r="Q3577" s="8"/>
      <c r="R3577" s="8"/>
      <c r="S3577" s="42"/>
      <c r="T3577" s="42"/>
      <c r="U3577" s="42"/>
      <c r="V3577" s="42"/>
      <c r="W3577" s="42"/>
      <c r="X3577" s="42"/>
      <c r="Y3577" s="25"/>
    </row>
    <row r="3578" spans="5:25">
      <c r="F3578" s="4"/>
      <c r="H3578" s="25"/>
      <c r="I3578" s="25"/>
      <c r="M3578" s="42"/>
      <c r="N3578" s="9"/>
      <c r="O3578" s="9"/>
      <c r="P3578" s="9"/>
      <c r="Q3578" s="8"/>
      <c r="R3578" s="8"/>
      <c r="S3578" s="42"/>
      <c r="T3578" s="42"/>
      <c r="U3578" s="42"/>
      <c r="V3578" s="42"/>
      <c r="W3578" s="42"/>
      <c r="X3578" s="42"/>
      <c r="Y3578" s="25"/>
    </row>
    <row r="3579" spans="5:25">
      <c r="F3579" s="4"/>
      <c r="H3579" s="25"/>
      <c r="I3579" s="25"/>
      <c r="M3579" s="42"/>
      <c r="N3579" s="9"/>
      <c r="O3579" s="9"/>
      <c r="P3579" s="9"/>
      <c r="Q3579" s="8"/>
      <c r="R3579" s="8"/>
      <c r="S3579" s="42"/>
      <c r="T3579" s="42"/>
      <c r="U3579" s="42"/>
      <c r="V3579" s="42"/>
      <c r="W3579" s="42"/>
      <c r="X3579" s="42"/>
      <c r="Y3579" s="25"/>
    </row>
    <row r="3580" spans="5:25">
      <c r="F3580" s="4"/>
      <c r="H3580" s="25"/>
      <c r="I3580" s="25"/>
      <c r="M3580" s="42"/>
      <c r="N3580" s="9"/>
      <c r="O3580" s="9"/>
      <c r="P3580" s="9"/>
      <c r="Q3580" s="8"/>
      <c r="R3580" s="8"/>
      <c r="S3580" s="42"/>
      <c r="T3580" s="42"/>
      <c r="U3580" s="42"/>
      <c r="V3580" s="42"/>
      <c r="W3580" s="42"/>
      <c r="X3580" s="42"/>
      <c r="Y3580" s="25"/>
    </row>
    <row r="3581" spans="5:25">
      <c r="F3581" s="4"/>
      <c r="H3581" s="25"/>
      <c r="I3581" s="25"/>
      <c r="M3581" s="42"/>
      <c r="N3581" s="9"/>
      <c r="O3581" s="9"/>
      <c r="P3581" s="9"/>
      <c r="Q3581" s="8"/>
      <c r="R3581" s="8"/>
      <c r="S3581" s="42"/>
      <c r="T3581" s="42"/>
      <c r="U3581" s="42"/>
      <c r="V3581" s="42"/>
      <c r="W3581" s="42"/>
      <c r="X3581" s="42"/>
      <c r="Y3581" s="25"/>
    </row>
    <row r="3582" spans="5:25">
      <c r="F3582" s="4"/>
      <c r="H3582" s="25"/>
      <c r="I3582" s="25"/>
      <c r="M3582" s="42"/>
      <c r="N3582" s="9"/>
      <c r="O3582" s="9"/>
      <c r="P3582" s="9"/>
      <c r="Q3582" s="8"/>
      <c r="R3582" s="8"/>
      <c r="S3582" s="42"/>
      <c r="T3582" s="42"/>
      <c r="U3582" s="42"/>
      <c r="V3582" s="42"/>
      <c r="W3582" s="42"/>
      <c r="X3582" s="42"/>
      <c r="Y3582" s="25"/>
    </row>
    <row r="3583" spans="5:25">
      <c r="F3583" s="4"/>
      <c r="H3583" s="25"/>
      <c r="I3583" s="25"/>
      <c r="M3583" s="42"/>
      <c r="N3583" s="9"/>
      <c r="O3583" s="9"/>
      <c r="P3583" s="9"/>
      <c r="Q3583" s="8"/>
      <c r="R3583" s="8"/>
      <c r="S3583" s="42"/>
      <c r="T3583" s="42"/>
      <c r="U3583" s="42"/>
      <c r="V3583" s="42"/>
      <c r="W3583" s="42"/>
      <c r="X3583" s="42"/>
      <c r="Y3583" s="25"/>
    </row>
    <row r="3584" spans="5:25">
      <c r="F3584" s="4"/>
      <c r="H3584" s="25"/>
      <c r="I3584" s="25"/>
      <c r="M3584" s="42"/>
      <c r="N3584" s="9"/>
      <c r="O3584" s="9"/>
      <c r="P3584" s="9"/>
      <c r="Q3584" s="8"/>
      <c r="R3584" s="8"/>
      <c r="S3584" s="42"/>
      <c r="T3584" s="42"/>
      <c r="U3584" s="42"/>
      <c r="V3584" s="42"/>
      <c r="W3584" s="42"/>
      <c r="X3584" s="42"/>
      <c r="Y3584" s="25"/>
    </row>
    <row r="3585" spans="6:25">
      <c r="F3585" s="4"/>
      <c r="H3585" s="25"/>
      <c r="I3585" s="25"/>
      <c r="M3585" s="42"/>
      <c r="N3585" s="9"/>
      <c r="O3585" s="9"/>
      <c r="P3585" s="9"/>
      <c r="Q3585" s="8"/>
      <c r="R3585" s="8"/>
      <c r="S3585" s="42"/>
      <c r="T3585" s="42"/>
      <c r="U3585" s="42"/>
      <c r="V3585" s="42"/>
      <c r="W3585" s="42"/>
      <c r="X3585" s="42"/>
      <c r="Y3585" s="25"/>
    </row>
    <row r="3586" spans="6:25">
      <c r="F3586" s="4"/>
      <c r="H3586" s="25"/>
      <c r="I3586" s="25"/>
      <c r="M3586" s="42"/>
      <c r="N3586" s="9"/>
      <c r="O3586" s="9"/>
      <c r="P3586" s="9"/>
      <c r="Q3586" s="8"/>
      <c r="R3586" s="8"/>
      <c r="S3586" s="42"/>
      <c r="T3586" s="42"/>
      <c r="U3586" s="42"/>
      <c r="V3586" s="42"/>
      <c r="W3586" s="42"/>
      <c r="X3586" s="42"/>
      <c r="Y3586" s="25"/>
    </row>
    <row r="3587" spans="6:25">
      <c r="F3587" s="4"/>
      <c r="H3587" s="25"/>
      <c r="I3587" s="25"/>
      <c r="M3587" s="42"/>
      <c r="N3587" s="9"/>
      <c r="O3587" s="9"/>
      <c r="P3587" s="9"/>
      <c r="Q3587" s="8"/>
      <c r="R3587" s="8"/>
      <c r="S3587" s="42"/>
      <c r="T3587" s="42"/>
      <c r="U3587" s="42"/>
      <c r="V3587" s="42"/>
      <c r="W3587" s="42"/>
      <c r="X3587" s="42"/>
      <c r="Y3587" s="25"/>
    </row>
    <row r="3588" spans="6:25">
      <c r="F3588" s="4"/>
      <c r="H3588" s="25"/>
      <c r="I3588" s="25"/>
      <c r="M3588" s="42"/>
      <c r="N3588" s="9"/>
      <c r="O3588" s="9"/>
      <c r="P3588" s="9"/>
      <c r="Q3588" s="8"/>
      <c r="R3588" s="8"/>
      <c r="S3588" s="42"/>
      <c r="T3588" s="42"/>
      <c r="U3588" s="42"/>
      <c r="V3588" s="42"/>
      <c r="W3588" s="42"/>
      <c r="X3588" s="42"/>
      <c r="Y3588" s="25"/>
    </row>
    <row r="3589" spans="6:25">
      <c r="F3589" s="4"/>
      <c r="H3589" s="25"/>
      <c r="I3589" s="25"/>
      <c r="M3589" s="42"/>
      <c r="N3589" s="9"/>
      <c r="O3589" s="9"/>
      <c r="P3589" s="9"/>
      <c r="Q3589" s="8"/>
      <c r="R3589" s="8"/>
      <c r="S3589" s="42"/>
      <c r="T3589" s="42"/>
      <c r="U3589" s="42"/>
      <c r="V3589" s="42"/>
      <c r="W3589" s="42"/>
      <c r="X3589" s="42"/>
      <c r="Y3589" s="25"/>
    </row>
    <row r="3590" spans="6:25">
      <c r="F3590" s="4"/>
      <c r="H3590" s="25"/>
      <c r="I3590" s="25"/>
      <c r="M3590" s="42"/>
      <c r="N3590" s="9"/>
      <c r="O3590" s="9"/>
      <c r="P3590" s="9"/>
      <c r="Q3590" s="8"/>
      <c r="R3590" s="8"/>
      <c r="S3590" s="42"/>
      <c r="T3590" s="42"/>
      <c r="U3590" s="42"/>
      <c r="V3590" s="42"/>
      <c r="W3590" s="42"/>
      <c r="X3590" s="42"/>
      <c r="Y3590" s="25"/>
    </row>
    <row r="3591" spans="6:25">
      <c r="F3591" s="4"/>
      <c r="H3591" s="25"/>
      <c r="I3591" s="25"/>
      <c r="M3591" s="42"/>
      <c r="N3591" s="9"/>
      <c r="O3591" s="9"/>
      <c r="P3591" s="9"/>
      <c r="Q3591" s="8"/>
      <c r="R3591" s="8"/>
      <c r="S3591" s="42"/>
      <c r="T3591" s="42"/>
      <c r="U3591" s="42"/>
      <c r="V3591" s="42"/>
      <c r="W3591" s="42"/>
      <c r="X3591" s="42"/>
      <c r="Y3591" s="25"/>
    </row>
    <row r="3592" spans="6:25">
      <c r="F3592" s="4"/>
      <c r="H3592" s="25"/>
      <c r="I3592" s="25"/>
      <c r="M3592" s="42"/>
      <c r="N3592" s="9"/>
      <c r="O3592" s="9"/>
      <c r="P3592" s="9"/>
      <c r="Q3592" s="8"/>
      <c r="R3592" s="8"/>
      <c r="S3592" s="42"/>
      <c r="T3592" s="42"/>
      <c r="U3592" s="42"/>
      <c r="V3592" s="42"/>
      <c r="W3592" s="42"/>
      <c r="X3592" s="42"/>
      <c r="Y3592" s="25"/>
    </row>
    <row r="3593" spans="6:25">
      <c r="F3593" s="4"/>
      <c r="H3593" s="25"/>
      <c r="I3593" s="25"/>
      <c r="M3593" s="42"/>
      <c r="N3593" s="9"/>
      <c r="O3593" s="9"/>
      <c r="P3593" s="9"/>
      <c r="Q3593" s="8"/>
      <c r="R3593" s="8"/>
      <c r="S3593" s="42"/>
      <c r="T3593" s="42"/>
      <c r="U3593" s="42"/>
      <c r="V3593" s="42"/>
      <c r="W3593" s="42"/>
      <c r="X3593" s="42"/>
      <c r="Y3593" s="25"/>
    </row>
    <row r="3594" spans="6:25">
      <c r="F3594" s="4"/>
      <c r="H3594" s="25"/>
      <c r="I3594" s="25"/>
      <c r="M3594" s="42"/>
      <c r="N3594" s="9"/>
      <c r="O3594" s="9"/>
      <c r="P3594" s="9"/>
      <c r="Q3594" s="8"/>
      <c r="R3594" s="8"/>
      <c r="S3594" s="42"/>
      <c r="T3594" s="42"/>
      <c r="U3594" s="42"/>
      <c r="V3594" s="42"/>
      <c r="W3594" s="42"/>
      <c r="X3594" s="42"/>
      <c r="Y3594" s="25"/>
    </row>
    <row r="3595" spans="6:25">
      <c r="F3595" s="4"/>
      <c r="H3595" s="25"/>
      <c r="I3595" s="25"/>
      <c r="M3595" s="42"/>
      <c r="N3595" s="9"/>
      <c r="O3595" s="9"/>
      <c r="P3595" s="9"/>
      <c r="Q3595" s="8"/>
      <c r="R3595" s="8"/>
      <c r="S3595" s="42"/>
      <c r="T3595" s="42"/>
      <c r="U3595" s="42"/>
      <c r="V3595" s="42"/>
      <c r="W3595" s="42"/>
      <c r="X3595" s="42"/>
      <c r="Y3595" s="25"/>
    </row>
    <row r="3596" spans="6:25">
      <c r="F3596" s="4"/>
      <c r="H3596" s="25"/>
      <c r="I3596" s="25"/>
      <c r="M3596" s="42"/>
      <c r="N3596" s="9"/>
      <c r="O3596" s="9"/>
      <c r="P3596" s="9"/>
      <c r="Q3596" s="8"/>
      <c r="R3596" s="8"/>
      <c r="S3596" s="42"/>
      <c r="T3596" s="42"/>
      <c r="U3596" s="42"/>
      <c r="V3596" s="42"/>
      <c r="W3596" s="42"/>
      <c r="X3596" s="42"/>
      <c r="Y3596" s="25"/>
    </row>
    <row r="3597" spans="6:25">
      <c r="F3597" s="4"/>
      <c r="H3597" s="25"/>
      <c r="I3597" s="25"/>
      <c r="M3597" s="42"/>
      <c r="N3597" s="9"/>
      <c r="O3597" s="9"/>
      <c r="P3597" s="9"/>
      <c r="Q3597" s="8"/>
      <c r="R3597" s="8"/>
      <c r="S3597" s="42"/>
      <c r="T3597" s="42"/>
      <c r="U3597" s="42"/>
      <c r="V3597" s="42"/>
      <c r="W3597" s="42"/>
      <c r="X3597" s="42"/>
      <c r="Y3597" s="25"/>
    </row>
    <row r="3598" spans="6:25">
      <c r="F3598" s="4"/>
      <c r="H3598" s="25"/>
      <c r="I3598" s="25"/>
      <c r="M3598" s="42"/>
      <c r="N3598" s="9"/>
      <c r="O3598" s="9"/>
      <c r="P3598" s="9"/>
      <c r="Q3598" s="8"/>
      <c r="R3598" s="8"/>
      <c r="S3598" s="42"/>
      <c r="T3598" s="42"/>
      <c r="U3598" s="42"/>
      <c r="V3598" s="42"/>
      <c r="W3598" s="42"/>
      <c r="X3598" s="42"/>
      <c r="Y3598" s="25"/>
    </row>
    <row r="3599" spans="6:25">
      <c r="F3599" s="4"/>
      <c r="H3599" s="25"/>
      <c r="I3599" s="25"/>
      <c r="M3599" s="42"/>
      <c r="N3599" s="9"/>
      <c r="O3599" s="9"/>
      <c r="P3599" s="9"/>
      <c r="Q3599" s="8"/>
      <c r="R3599" s="8"/>
      <c r="S3599" s="42"/>
      <c r="T3599" s="42"/>
      <c r="U3599" s="42"/>
      <c r="V3599" s="42"/>
      <c r="W3599" s="42"/>
      <c r="X3599" s="42"/>
      <c r="Y3599" s="25"/>
    </row>
    <row r="3600" spans="6:25">
      <c r="F3600" s="4"/>
      <c r="H3600" s="25"/>
      <c r="I3600" s="25"/>
      <c r="M3600" s="42"/>
      <c r="N3600" s="9"/>
      <c r="O3600" s="9"/>
      <c r="P3600" s="9"/>
      <c r="Q3600" s="8"/>
      <c r="R3600" s="8"/>
      <c r="S3600" s="42"/>
      <c r="T3600" s="42"/>
      <c r="U3600" s="42"/>
      <c r="V3600" s="42"/>
      <c r="W3600" s="42"/>
      <c r="X3600" s="42"/>
      <c r="Y3600" s="25"/>
    </row>
    <row r="3601" spans="5:25">
      <c r="F3601" s="4"/>
      <c r="H3601" s="25"/>
      <c r="I3601" s="25"/>
      <c r="M3601" s="42"/>
      <c r="N3601" s="9"/>
      <c r="O3601" s="9"/>
      <c r="P3601" s="9"/>
      <c r="Q3601" s="8"/>
      <c r="R3601" s="8"/>
      <c r="S3601" s="42"/>
      <c r="T3601" s="42"/>
      <c r="U3601" s="42"/>
      <c r="V3601" s="42"/>
      <c r="W3601" s="42"/>
      <c r="X3601" s="42"/>
      <c r="Y3601" s="25"/>
    </row>
    <row r="3602" spans="5:25">
      <c r="F3602" s="4"/>
      <c r="H3602" s="25"/>
      <c r="I3602" s="25"/>
      <c r="M3602" s="42"/>
      <c r="N3602" s="9"/>
      <c r="O3602" s="9"/>
      <c r="P3602" s="9"/>
      <c r="Q3602" s="8"/>
      <c r="R3602" s="8"/>
      <c r="S3602" s="42"/>
      <c r="T3602" s="42"/>
      <c r="U3602" s="42"/>
      <c r="V3602" s="42"/>
      <c r="W3602" s="42"/>
      <c r="X3602" s="42"/>
      <c r="Y3602" s="25"/>
    </row>
    <row r="3603" spans="5:25">
      <c r="F3603" s="4"/>
      <c r="H3603" s="25"/>
      <c r="I3603" s="25"/>
      <c r="M3603" s="42"/>
      <c r="N3603" s="9"/>
      <c r="O3603" s="9"/>
      <c r="P3603" s="9"/>
      <c r="Q3603" s="8"/>
      <c r="R3603" s="8"/>
      <c r="S3603" s="42"/>
      <c r="T3603" s="42"/>
      <c r="U3603" s="42"/>
      <c r="V3603" s="42"/>
      <c r="W3603" s="42"/>
      <c r="X3603" s="42"/>
      <c r="Y3603" s="25"/>
    </row>
    <row r="3604" spans="5:25">
      <c r="F3604" s="4"/>
      <c r="H3604" s="25"/>
      <c r="I3604" s="25"/>
      <c r="M3604" s="42"/>
      <c r="N3604" s="9"/>
      <c r="O3604" s="9"/>
      <c r="P3604" s="9"/>
      <c r="Q3604" s="8"/>
      <c r="R3604" s="8"/>
      <c r="S3604" s="42"/>
      <c r="T3604" s="42"/>
      <c r="U3604" s="42"/>
      <c r="V3604" s="42"/>
      <c r="W3604" s="42"/>
      <c r="X3604" s="42"/>
      <c r="Y3604" s="25"/>
    </row>
    <row r="3605" spans="5:25">
      <c r="F3605" s="4"/>
      <c r="H3605" s="25"/>
      <c r="I3605" s="25"/>
      <c r="M3605" s="42"/>
      <c r="N3605" s="9"/>
      <c r="O3605" s="9"/>
      <c r="P3605" s="9"/>
      <c r="Q3605" s="8"/>
      <c r="R3605" s="8"/>
      <c r="S3605" s="42"/>
      <c r="T3605" s="42"/>
      <c r="U3605" s="42"/>
      <c r="V3605" s="42"/>
      <c r="W3605" s="42"/>
      <c r="X3605" s="42"/>
      <c r="Y3605" s="25"/>
    </row>
    <row r="3606" spans="5:25">
      <c r="F3606" s="4"/>
      <c r="H3606" s="25"/>
      <c r="I3606" s="25"/>
      <c r="M3606" s="42"/>
      <c r="N3606" s="9"/>
      <c r="O3606" s="9"/>
      <c r="P3606" s="9"/>
      <c r="Q3606" s="8"/>
      <c r="R3606" s="8"/>
      <c r="S3606" s="42"/>
      <c r="T3606" s="42"/>
      <c r="U3606" s="42"/>
      <c r="V3606" s="42"/>
      <c r="W3606" s="42"/>
      <c r="X3606" s="42"/>
      <c r="Y3606" s="25"/>
    </row>
    <row r="3607" spans="5:25">
      <c r="F3607" s="4"/>
      <c r="H3607" s="25"/>
      <c r="I3607" s="25"/>
      <c r="M3607" s="42"/>
      <c r="N3607" s="9"/>
      <c r="O3607" s="9"/>
      <c r="P3607" s="9"/>
      <c r="Q3607" s="8"/>
      <c r="R3607" s="8"/>
      <c r="S3607" s="42"/>
      <c r="T3607" s="42"/>
      <c r="U3607" s="42"/>
      <c r="V3607" s="42"/>
      <c r="W3607" s="42"/>
      <c r="X3607" s="42"/>
      <c r="Y3607" s="25"/>
    </row>
    <row r="3608" spans="5:25">
      <c r="F3608" s="4"/>
      <c r="H3608" s="25"/>
      <c r="I3608" s="25"/>
      <c r="M3608" s="42"/>
      <c r="N3608" s="9"/>
      <c r="O3608" s="9"/>
      <c r="P3608" s="9"/>
      <c r="Q3608" s="8"/>
      <c r="R3608" s="8"/>
      <c r="S3608" s="42"/>
      <c r="T3608" s="42"/>
      <c r="U3608" s="42"/>
      <c r="V3608" s="42"/>
      <c r="W3608" s="42"/>
      <c r="X3608" s="42"/>
      <c r="Y3608" s="25"/>
    </row>
    <row r="3609" spans="5:25">
      <c r="F3609" s="4"/>
      <c r="H3609" s="25"/>
      <c r="I3609" s="25"/>
      <c r="M3609" s="42"/>
      <c r="N3609" s="9"/>
      <c r="O3609" s="9"/>
      <c r="P3609" s="9"/>
      <c r="Q3609" s="8"/>
      <c r="R3609" s="8"/>
      <c r="S3609" s="42"/>
      <c r="T3609" s="42"/>
      <c r="U3609" s="42"/>
      <c r="V3609" s="42"/>
      <c r="W3609" s="42"/>
      <c r="X3609" s="42"/>
      <c r="Y3609" s="25"/>
    </row>
    <row r="3610" spans="5:25">
      <c r="F3610" s="4"/>
      <c r="H3610" s="25"/>
      <c r="I3610" s="25"/>
      <c r="M3610" s="42"/>
      <c r="N3610" s="9"/>
      <c r="O3610" s="9"/>
      <c r="P3610" s="9"/>
      <c r="Q3610" s="8"/>
      <c r="R3610" s="8"/>
      <c r="S3610" s="42"/>
      <c r="T3610" s="42"/>
      <c r="U3610" s="42"/>
      <c r="V3610" s="42"/>
      <c r="W3610" s="42"/>
      <c r="X3610" s="42"/>
      <c r="Y3610" s="25"/>
    </row>
    <row r="3611" spans="5:25">
      <c r="F3611" s="4"/>
      <c r="H3611" s="25"/>
      <c r="I3611" s="25"/>
      <c r="M3611" s="42"/>
      <c r="N3611" s="9"/>
      <c r="O3611" s="9"/>
      <c r="P3611" s="9"/>
      <c r="Q3611" s="8"/>
      <c r="R3611" s="8"/>
      <c r="S3611" s="42"/>
      <c r="T3611" s="42"/>
      <c r="U3611" s="42"/>
      <c r="V3611" s="42"/>
      <c r="W3611" s="42"/>
      <c r="X3611" s="42"/>
      <c r="Y3611" s="25"/>
    </row>
    <row r="3612" spans="5:25">
      <c r="F3612" s="4"/>
      <c r="H3612" s="25"/>
      <c r="I3612" s="25"/>
      <c r="M3612" s="42"/>
      <c r="N3612" s="9"/>
      <c r="O3612" s="9"/>
      <c r="P3612" s="9"/>
      <c r="Q3612" s="8"/>
      <c r="R3612" s="8"/>
      <c r="S3612" s="42"/>
      <c r="T3612" s="42"/>
      <c r="U3612" s="42"/>
      <c r="V3612" s="42"/>
      <c r="W3612" s="42"/>
      <c r="X3612" s="42"/>
      <c r="Y3612" s="25"/>
    </row>
    <row r="3613" spans="5:25">
      <c r="F3613" s="4"/>
      <c r="H3613" s="25"/>
      <c r="I3613" s="25"/>
      <c r="M3613" s="42"/>
      <c r="N3613" s="9"/>
      <c r="O3613" s="9"/>
      <c r="P3613" s="9"/>
      <c r="Q3613" s="8"/>
      <c r="R3613" s="8"/>
      <c r="S3613" s="42"/>
      <c r="T3613" s="42"/>
      <c r="U3613" s="42"/>
      <c r="V3613" s="42"/>
      <c r="W3613" s="42"/>
      <c r="X3613" s="42"/>
      <c r="Y3613" s="25"/>
    </row>
    <row r="3614" spans="5:25">
      <c r="F3614" s="4"/>
      <c r="H3614" s="25"/>
      <c r="I3614" s="25"/>
      <c r="M3614" s="42"/>
      <c r="N3614" s="9"/>
      <c r="O3614" s="9"/>
      <c r="P3614" s="9"/>
      <c r="Q3614" s="8"/>
      <c r="R3614" s="8"/>
      <c r="S3614" s="42"/>
      <c r="T3614" s="42"/>
      <c r="U3614" s="42"/>
      <c r="V3614" s="42"/>
      <c r="W3614" s="42"/>
      <c r="X3614" s="42"/>
      <c r="Y3614" s="25"/>
    </row>
    <row r="3615" spans="5:25">
      <c r="E3615" s="38"/>
      <c r="F3615" s="4"/>
      <c r="H3615" s="25"/>
      <c r="I3615" s="25"/>
      <c r="M3615" s="42"/>
      <c r="N3615" s="9"/>
      <c r="O3615" s="9"/>
      <c r="P3615" s="9"/>
      <c r="Q3615" s="8"/>
      <c r="R3615" s="8"/>
      <c r="S3615" s="42"/>
      <c r="T3615" s="42"/>
      <c r="U3615" s="42"/>
      <c r="V3615" s="42"/>
      <c r="W3615" s="42"/>
      <c r="X3615" s="42"/>
      <c r="Y3615" s="25"/>
    </row>
    <row r="3616" spans="5:25">
      <c r="F3616" s="4"/>
      <c r="H3616" s="25"/>
      <c r="I3616" s="25"/>
      <c r="M3616" s="42"/>
      <c r="N3616" s="9"/>
      <c r="O3616" s="9"/>
      <c r="P3616" s="9"/>
      <c r="Q3616" s="8"/>
      <c r="R3616" s="8"/>
      <c r="S3616" s="42"/>
      <c r="T3616" s="42"/>
      <c r="U3616" s="42"/>
      <c r="V3616" s="42"/>
      <c r="W3616" s="42"/>
      <c r="X3616" s="42"/>
      <c r="Y3616" s="25"/>
    </row>
    <row r="3617" spans="5:25">
      <c r="F3617" s="4"/>
      <c r="H3617" s="25"/>
      <c r="I3617" s="25"/>
      <c r="M3617" s="42"/>
      <c r="N3617" s="9"/>
      <c r="O3617" s="9"/>
      <c r="P3617" s="9"/>
      <c r="Q3617" s="8"/>
      <c r="R3617" s="8"/>
      <c r="S3617" s="42"/>
      <c r="T3617" s="42"/>
      <c r="U3617" s="42"/>
      <c r="V3617" s="42"/>
      <c r="W3617" s="42"/>
      <c r="X3617" s="42"/>
      <c r="Y3617" s="25"/>
    </row>
    <row r="3618" spans="5:25">
      <c r="F3618" s="4"/>
      <c r="H3618" s="25"/>
      <c r="I3618" s="25"/>
      <c r="M3618" s="42"/>
      <c r="N3618" s="9"/>
      <c r="O3618" s="9"/>
      <c r="P3618" s="9"/>
      <c r="Q3618" s="8"/>
      <c r="R3618" s="8"/>
      <c r="S3618" s="42"/>
      <c r="T3618" s="42"/>
      <c r="U3618" s="42"/>
      <c r="V3618" s="42"/>
      <c r="W3618" s="42"/>
      <c r="X3618" s="42"/>
      <c r="Y3618" s="25"/>
    </row>
    <row r="3619" spans="5:25">
      <c r="F3619" s="4"/>
      <c r="H3619" s="25"/>
      <c r="I3619" s="25"/>
      <c r="M3619" s="42"/>
      <c r="N3619" s="9"/>
      <c r="O3619" s="9"/>
      <c r="P3619" s="9"/>
      <c r="Q3619" s="8"/>
      <c r="R3619" s="8"/>
      <c r="S3619" s="42"/>
      <c r="T3619" s="42"/>
      <c r="U3619" s="42"/>
      <c r="V3619" s="42"/>
      <c r="W3619" s="42"/>
      <c r="X3619" s="42"/>
      <c r="Y3619" s="25"/>
    </row>
    <row r="3620" spans="5:25">
      <c r="F3620" s="4"/>
      <c r="H3620" s="25"/>
      <c r="I3620" s="25"/>
      <c r="M3620" s="42"/>
      <c r="N3620" s="9"/>
      <c r="O3620" s="9"/>
      <c r="P3620" s="9"/>
      <c r="Q3620" s="8"/>
      <c r="R3620" s="8"/>
      <c r="S3620" s="42"/>
      <c r="T3620" s="42"/>
      <c r="U3620" s="42"/>
      <c r="V3620" s="42"/>
      <c r="W3620" s="42"/>
      <c r="X3620" s="42"/>
      <c r="Y3620" s="25"/>
    </row>
    <row r="3621" spans="5:25">
      <c r="E3621" s="38"/>
      <c r="F3621" s="4"/>
      <c r="H3621" s="25"/>
      <c r="I3621" s="25"/>
      <c r="M3621" s="42"/>
      <c r="N3621" s="9"/>
      <c r="O3621" s="9"/>
      <c r="P3621" s="9"/>
      <c r="Q3621" s="8"/>
      <c r="R3621" s="8"/>
      <c r="S3621" s="42"/>
      <c r="T3621" s="42"/>
      <c r="U3621" s="42"/>
      <c r="V3621" s="42"/>
      <c r="W3621" s="42"/>
      <c r="X3621" s="42"/>
      <c r="Y3621" s="25"/>
    </row>
    <row r="3622" spans="5:25">
      <c r="F3622" s="4"/>
      <c r="H3622" s="25"/>
      <c r="I3622" s="25"/>
      <c r="M3622" s="42"/>
      <c r="N3622" s="9"/>
      <c r="O3622" s="9"/>
      <c r="P3622" s="9"/>
      <c r="Q3622" s="8"/>
      <c r="R3622" s="8"/>
      <c r="S3622" s="42"/>
      <c r="T3622" s="42"/>
      <c r="U3622" s="42"/>
      <c r="V3622" s="42"/>
      <c r="W3622" s="42"/>
      <c r="X3622" s="42"/>
      <c r="Y3622" s="25"/>
    </row>
    <row r="3623" spans="5:25">
      <c r="F3623" s="4"/>
      <c r="H3623" s="25"/>
      <c r="I3623" s="25"/>
      <c r="M3623" s="42"/>
      <c r="N3623" s="9"/>
      <c r="O3623" s="9"/>
      <c r="P3623" s="9"/>
      <c r="Q3623" s="8"/>
      <c r="R3623" s="8"/>
      <c r="S3623" s="42"/>
      <c r="T3623" s="42"/>
      <c r="U3623" s="42"/>
      <c r="V3623" s="42"/>
      <c r="W3623" s="42"/>
      <c r="X3623" s="42"/>
      <c r="Y3623" s="25"/>
    </row>
    <row r="3624" spans="5:25">
      <c r="F3624" s="4"/>
      <c r="H3624" s="25"/>
      <c r="I3624" s="25"/>
      <c r="M3624" s="42"/>
      <c r="N3624" s="9"/>
      <c r="O3624" s="9"/>
      <c r="P3624" s="9"/>
      <c r="Q3624" s="8"/>
      <c r="R3624" s="8"/>
      <c r="S3624" s="42"/>
      <c r="T3624" s="42"/>
      <c r="U3624" s="42"/>
      <c r="V3624" s="42"/>
      <c r="W3624" s="42"/>
      <c r="X3624" s="42"/>
      <c r="Y3624" s="25"/>
    </row>
    <row r="3625" spans="5:25">
      <c r="E3625" s="38"/>
      <c r="F3625" s="4"/>
      <c r="H3625" s="25"/>
      <c r="I3625" s="25"/>
      <c r="M3625" s="42"/>
      <c r="N3625" s="9"/>
      <c r="O3625" s="9"/>
      <c r="P3625" s="9"/>
      <c r="Q3625" s="8"/>
      <c r="R3625" s="8"/>
      <c r="S3625" s="42"/>
      <c r="T3625" s="42"/>
      <c r="U3625" s="42"/>
      <c r="V3625" s="42"/>
      <c r="W3625" s="42"/>
      <c r="X3625" s="42"/>
      <c r="Y3625" s="25"/>
    </row>
    <row r="3626" spans="5:25">
      <c r="F3626" s="4"/>
      <c r="H3626" s="25"/>
      <c r="I3626" s="25"/>
      <c r="M3626" s="42"/>
      <c r="N3626" s="9"/>
      <c r="O3626" s="9"/>
      <c r="P3626" s="9"/>
      <c r="Q3626" s="8"/>
      <c r="R3626" s="8"/>
      <c r="S3626" s="42"/>
      <c r="T3626" s="42"/>
      <c r="U3626" s="42"/>
      <c r="V3626" s="42"/>
      <c r="W3626" s="42"/>
      <c r="X3626" s="42"/>
      <c r="Y3626" s="25"/>
    </row>
    <row r="3627" spans="5:25">
      <c r="F3627" s="4"/>
      <c r="H3627" s="25"/>
      <c r="I3627" s="25"/>
      <c r="M3627" s="42"/>
      <c r="N3627" s="9"/>
      <c r="O3627" s="9"/>
      <c r="P3627" s="9"/>
      <c r="Q3627" s="8"/>
      <c r="R3627" s="8"/>
      <c r="S3627" s="42"/>
      <c r="T3627" s="42"/>
      <c r="U3627" s="42"/>
      <c r="V3627" s="42"/>
      <c r="W3627" s="42"/>
      <c r="X3627" s="42"/>
      <c r="Y3627" s="25"/>
    </row>
    <row r="3628" spans="5:25">
      <c r="F3628" s="4"/>
      <c r="H3628" s="25"/>
      <c r="I3628" s="25"/>
      <c r="M3628" s="42"/>
      <c r="N3628" s="9"/>
      <c r="O3628" s="9"/>
      <c r="P3628" s="9"/>
      <c r="Q3628" s="8"/>
      <c r="R3628" s="8"/>
      <c r="S3628" s="42"/>
      <c r="T3628" s="42"/>
      <c r="U3628" s="42"/>
      <c r="V3628" s="42"/>
      <c r="W3628" s="42"/>
      <c r="X3628" s="42"/>
      <c r="Y3628" s="25"/>
    </row>
    <row r="3629" spans="5:25">
      <c r="F3629" s="4"/>
      <c r="H3629" s="25"/>
      <c r="I3629" s="25"/>
      <c r="M3629" s="42"/>
      <c r="N3629" s="9"/>
      <c r="O3629" s="9"/>
      <c r="P3629" s="9"/>
      <c r="Q3629" s="8"/>
      <c r="R3629" s="8"/>
      <c r="S3629" s="42"/>
      <c r="T3629" s="42"/>
      <c r="U3629" s="42"/>
      <c r="V3629" s="42"/>
      <c r="W3629" s="42"/>
      <c r="X3629" s="42"/>
      <c r="Y3629" s="25"/>
    </row>
    <row r="3630" spans="5:25">
      <c r="F3630" s="4"/>
      <c r="H3630" s="25"/>
      <c r="I3630" s="25"/>
      <c r="M3630" s="42"/>
      <c r="N3630" s="9"/>
      <c r="O3630" s="9"/>
      <c r="P3630" s="9"/>
      <c r="Q3630" s="8"/>
      <c r="R3630" s="8"/>
      <c r="S3630" s="42"/>
      <c r="T3630" s="42"/>
      <c r="U3630" s="42"/>
      <c r="V3630" s="42"/>
      <c r="W3630" s="42"/>
      <c r="X3630" s="42"/>
      <c r="Y3630" s="25"/>
    </row>
    <row r="3631" spans="5:25">
      <c r="F3631" s="4"/>
      <c r="H3631" s="25"/>
      <c r="I3631" s="25"/>
      <c r="M3631" s="42"/>
      <c r="N3631" s="9"/>
      <c r="O3631" s="9"/>
      <c r="P3631" s="9"/>
      <c r="Q3631" s="8"/>
      <c r="R3631" s="8"/>
      <c r="S3631" s="42"/>
      <c r="T3631" s="42"/>
      <c r="U3631" s="42"/>
      <c r="V3631" s="42"/>
      <c r="W3631" s="42"/>
      <c r="X3631" s="42"/>
      <c r="Y3631" s="25"/>
    </row>
    <row r="3632" spans="5:25">
      <c r="F3632" s="4"/>
      <c r="H3632" s="25"/>
      <c r="I3632" s="25"/>
      <c r="M3632" s="42"/>
      <c r="N3632" s="9"/>
      <c r="O3632" s="9"/>
      <c r="P3632" s="9"/>
      <c r="Q3632" s="8"/>
      <c r="R3632" s="8"/>
      <c r="S3632" s="42"/>
      <c r="T3632" s="42"/>
      <c r="U3632" s="42"/>
      <c r="V3632" s="42"/>
      <c r="W3632" s="42"/>
      <c r="X3632" s="42"/>
      <c r="Y3632" s="25"/>
    </row>
    <row r="3633" spans="5:25">
      <c r="F3633" s="4"/>
      <c r="H3633" s="25"/>
      <c r="I3633" s="25"/>
      <c r="M3633" s="42"/>
      <c r="N3633" s="9"/>
      <c r="O3633" s="9"/>
      <c r="P3633" s="9"/>
      <c r="Q3633" s="8"/>
      <c r="R3633" s="8"/>
      <c r="S3633" s="42"/>
      <c r="T3633" s="42"/>
      <c r="U3633" s="42"/>
      <c r="V3633" s="42"/>
      <c r="W3633" s="42"/>
      <c r="X3633" s="42"/>
      <c r="Y3633" s="25"/>
    </row>
    <row r="3634" spans="5:25">
      <c r="F3634" s="4"/>
      <c r="H3634" s="25"/>
      <c r="I3634" s="25"/>
      <c r="M3634" s="42"/>
      <c r="N3634" s="9"/>
      <c r="O3634" s="9"/>
      <c r="P3634" s="9"/>
      <c r="Q3634" s="8"/>
      <c r="R3634" s="8"/>
      <c r="S3634" s="42"/>
      <c r="T3634" s="42"/>
      <c r="U3634" s="42"/>
      <c r="V3634" s="42"/>
      <c r="W3634" s="42"/>
      <c r="X3634" s="42"/>
      <c r="Y3634" s="25"/>
    </row>
    <row r="3635" spans="5:25">
      <c r="E3635" s="38"/>
      <c r="F3635" s="4"/>
      <c r="H3635" s="25"/>
      <c r="I3635" s="25"/>
      <c r="M3635" s="42"/>
      <c r="N3635" s="9"/>
      <c r="O3635" s="9"/>
      <c r="P3635" s="9"/>
      <c r="Q3635" s="8"/>
      <c r="R3635" s="8"/>
      <c r="S3635" s="42"/>
      <c r="T3635" s="42"/>
      <c r="U3635" s="42"/>
      <c r="V3635" s="42"/>
      <c r="W3635" s="42"/>
      <c r="X3635" s="42"/>
      <c r="Y3635" s="25"/>
    </row>
    <row r="3636" spans="5:25">
      <c r="F3636" s="4"/>
      <c r="H3636" s="25"/>
      <c r="I3636" s="25"/>
      <c r="M3636" s="42"/>
      <c r="N3636" s="9"/>
      <c r="O3636" s="9"/>
      <c r="P3636" s="9"/>
      <c r="Q3636" s="8"/>
      <c r="R3636" s="8"/>
      <c r="S3636" s="42"/>
      <c r="T3636" s="42"/>
      <c r="U3636" s="42"/>
      <c r="V3636" s="42"/>
      <c r="W3636" s="42"/>
      <c r="X3636" s="42"/>
      <c r="Y3636" s="25"/>
    </row>
    <row r="3637" spans="5:25">
      <c r="F3637" s="4"/>
      <c r="H3637" s="25"/>
      <c r="I3637" s="25"/>
      <c r="M3637" s="42"/>
      <c r="N3637" s="9"/>
      <c r="O3637" s="9"/>
      <c r="P3637" s="9"/>
      <c r="Q3637" s="8"/>
      <c r="R3637" s="8"/>
      <c r="S3637" s="42"/>
      <c r="T3637" s="42"/>
      <c r="U3637" s="42"/>
      <c r="V3637" s="42"/>
      <c r="W3637" s="42"/>
      <c r="X3637" s="42"/>
      <c r="Y3637" s="25"/>
    </row>
    <row r="3638" spans="5:25">
      <c r="F3638" s="4"/>
      <c r="H3638" s="25"/>
      <c r="I3638" s="25"/>
      <c r="M3638" s="42"/>
      <c r="N3638" s="9"/>
      <c r="O3638" s="9"/>
      <c r="P3638" s="9"/>
      <c r="Q3638" s="8"/>
      <c r="R3638" s="8"/>
      <c r="S3638" s="42"/>
      <c r="T3638" s="42"/>
      <c r="U3638" s="42"/>
      <c r="V3638" s="42"/>
      <c r="W3638" s="42"/>
      <c r="X3638" s="42"/>
      <c r="Y3638" s="25"/>
    </row>
    <row r="3639" spans="5:25">
      <c r="F3639" s="4"/>
      <c r="H3639" s="25"/>
      <c r="I3639" s="25"/>
      <c r="M3639" s="42"/>
      <c r="N3639" s="9"/>
      <c r="O3639" s="9"/>
      <c r="P3639" s="9"/>
      <c r="Q3639" s="8"/>
      <c r="R3639" s="8"/>
      <c r="S3639" s="42"/>
      <c r="T3639" s="42"/>
      <c r="U3639" s="42"/>
      <c r="V3639" s="42"/>
      <c r="W3639" s="42"/>
      <c r="X3639" s="42"/>
      <c r="Y3639" s="25"/>
    </row>
    <row r="3640" spans="5:25">
      <c r="F3640" s="4"/>
      <c r="H3640" s="25"/>
      <c r="I3640" s="25"/>
      <c r="M3640" s="42"/>
      <c r="N3640" s="9"/>
      <c r="O3640" s="9"/>
      <c r="P3640" s="9"/>
      <c r="Q3640" s="8"/>
      <c r="R3640" s="8"/>
      <c r="S3640" s="42"/>
      <c r="T3640" s="42"/>
      <c r="U3640" s="42"/>
      <c r="V3640" s="42"/>
      <c r="W3640" s="42"/>
      <c r="X3640" s="42"/>
      <c r="Y3640" s="25"/>
    </row>
    <row r="3641" spans="5:25">
      <c r="F3641" s="4"/>
      <c r="H3641" s="25"/>
      <c r="I3641" s="25"/>
      <c r="M3641" s="42"/>
      <c r="N3641" s="9"/>
      <c r="O3641" s="9"/>
      <c r="P3641" s="9"/>
      <c r="Q3641" s="8"/>
      <c r="R3641" s="8"/>
      <c r="S3641" s="42"/>
      <c r="T3641" s="42"/>
      <c r="U3641" s="42"/>
      <c r="V3641" s="42"/>
      <c r="W3641" s="42"/>
      <c r="X3641" s="42"/>
      <c r="Y3641" s="25"/>
    </row>
    <row r="3642" spans="5:25">
      <c r="F3642" s="4"/>
      <c r="H3642" s="25"/>
      <c r="I3642" s="25"/>
      <c r="M3642" s="42"/>
      <c r="N3642" s="9"/>
      <c r="O3642" s="9"/>
      <c r="P3642" s="9"/>
      <c r="Q3642" s="8"/>
      <c r="R3642" s="8"/>
      <c r="S3642" s="42"/>
      <c r="T3642" s="42"/>
      <c r="U3642" s="42"/>
      <c r="V3642" s="42"/>
      <c r="W3642" s="42"/>
      <c r="X3642" s="42"/>
      <c r="Y3642" s="25"/>
    </row>
    <row r="3643" spans="5:25">
      <c r="F3643" s="4"/>
      <c r="H3643" s="25"/>
      <c r="I3643" s="25"/>
      <c r="M3643" s="42"/>
      <c r="N3643" s="9"/>
      <c r="O3643" s="9"/>
      <c r="P3643" s="9"/>
      <c r="Q3643" s="8"/>
      <c r="R3643" s="8"/>
      <c r="S3643" s="42"/>
      <c r="T3643" s="42"/>
      <c r="U3643" s="42"/>
      <c r="V3643" s="42"/>
      <c r="W3643" s="42"/>
      <c r="X3643" s="42"/>
      <c r="Y3643" s="25"/>
    </row>
    <row r="3644" spans="5:25">
      <c r="F3644" s="4"/>
      <c r="H3644" s="25"/>
      <c r="I3644" s="25"/>
      <c r="M3644" s="42"/>
      <c r="N3644" s="9"/>
      <c r="O3644" s="9"/>
      <c r="P3644" s="9"/>
      <c r="Q3644" s="8"/>
      <c r="R3644" s="8"/>
      <c r="S3644" s="42"/>
      <c r="T3644" s="42"/>
      <c r="U3644" s="42"/>
      <c r="V3644" s="42"/>
      <c r="W3644" s="42"/>
      <c r="X3644" s="42"/>
      <c r="Y3644" s="25"/>
    </row>
    <row r="3645" spans="5:25">
      <c r="F3645" s="4"/>
      <c r="H3645" s="25"/>
      <c r="I3645" s="25"/>
      <c r="M3645" s="42"/>
      <c r="N3645" s="9"/>
      <c r="O3645" s="9"/>
      <c r="P3645" s="9"/>
      <c r="Q3645" s="8"/>
      <c r="R3645" s="8"/>
      <c r="S3645" s="42"/>
      <c r="T3645" s="42"/>
      <c r="U3645" s="42"/>
      <c r="V3645" s="42"/>
      <c r="W3645" s="42"/>
      <c r="X3645" s="42"/>
      <c r="Y3645" s="25"/>
    </row>
    <row r="3646" spans="5:25">
      <c r="F3646" s="4"/>
      <c r="H3646" s="25"/>
      <c r="I3646" s="25"/>
      <c r="M3646" s="42"/>
      <c r="N3646" s="9"/>
      <c r="O3646" s="9"/>
      <c r="P3646" s="9"/>
      <c r="Q3646" s="8"/>
      <c r="R3646" s="8"/>
      <c r="S3646" s="42"/>
      <c r="T3646" s="42"/>
      <c r="U3646" s="42"/>
      <c r="V3646" s="42"/>
      <c r="W3646" s="42"/>
      <c r="X3646" s="42"/>
      <c r="Y3646" s="25"/>
    </row>
    <row r="3647" spans="5:25">
      <c r="F3647" s="4"/>
      <c r="H3647" s="25"/>
      <c r="I3647" s="25"/>
      <c r="M3647" s="42"/>
      <c r="N3647" s="9"/>
      <c r="O3647" s="9"/>
      <c r="P3647" s="9"/>
      <c r="Q3647" s="8"/>
      <c r="R3647" s="8"/>
      <c r="S3647" s="42"/>
      <c r="T3647" s="42"/>
      <c r="U3647" s="42"/>
      <c r="V3647" s="42"/>
      <c r="W3647" s="42"/>
      <c r="X3647" s="42"/>
      <c r="Y3647" s="25"/>
    </row>
    <row r="3648" spans="5:25">
      <c r="F3648" s="4"/>
      <c r="H3648" s="25"/>
      <c r="I3648" s="25"/>
      <c r="M3648" s="42"/>
      <c r="N3648" s="9"/>
      <c r="O3648" s="9"/>
      <c r="P3648" s="9"/>
      <c r="Q3648" s="8"/>
      <c r="R3648" s="8"/>
      <c r="S3648" s="42"/>
      <c r="T3648" s="42"/>
      <c r="U3648" s="42"/>
      <c r="V3648" s="42"/>
      <c r="W3648" s="42"/>
      <c r="X3648" s="42"/>
      <c r="Y3648" s="25"/>
    </row>
    <row r="3649" spans="5:25">
      <c r="F3649" s="4"/>
      <c r="H3649" s="25"/>
      <c r="I3649" s="25"/>
      <c r="M3649" s="42"/>
      <c r="N3649" s="9"/>
      <c r="O3649" s="9"/>
      <c r="P3649" s="9"/>
      <c r="Q3649" s="8"/>
      <c r="R3649" s="8"/>
      <c r="S3649" s="42"/>
      <c r="T3649" s="42"/>
      <c r="U3649" s="42"/>
      <c r="V3649" s="42"/>
      <c r="W3649" s="42"/>
      <c r="X3649" s="42"/>
      <c r="Y3649" s="25"/>
    </row>
    <row r="3650" spans="5:25">
      <c r="F3650" s="4"/>
      <c r="H3650" s="25"/>
      <c r="I3650" s="25"/>
      <c r="M3650" s="42"/>
      <c r="N3650" s="9"/>
      <c r="O3650" s="9"/>
      <c r="P3650" s="9"/>
      <c r="Q3650" s="8"/>
      <c r="R3650" s="8"/>
      <c r="S3650" s="42"/>
      <c r="T3650" s="42"/>
      <c r="U3650" s="42"/>
      <c r="V3650" s="42"/>
      <c r="W3650" s="42"/>
      <c r="X3650" s="42"/>
      <c r="Y3650" s="25"/>
    </row>
    <row r="3651" spans="5:25">
      <c r="F3651" s="4"/>
      <c r="H3651" s="25"/>
      <c r="I3651" s="25"/>
      <c r="M3651" s="42"/>
      <c r="N3651" s="9"/>
      <c r="O3651" s="9"/>
      <c r="P3651" s="9"/>
      <c r="Q3651" s="8"/>
      <c r="R3651" s="8"/>
      <c r="S3651" s="42"/>
      <c r="T3651" s="42"/>
      <c r="U3651" s="42"/>
      <c r="V3651" s="42"/>
      <c r="W3651" s="42"/>
      <c r="X3651" s="42"/>
      <c r="Y3651" s="25"/>
    </row>
    <row r="3652" spans="5:25">
      <c r="E3652" s="38"/>
      <c r="F3652" s="4"/>
      <c r="H3652" s="25"/>
      <c r="I3652" s="25"/>
      <c r="M3652" s="42"/>
      <c r="N3652" s="9"/>
      <c r="O3652" s="9"/>
      <c r="P3652" s="9"/>
      <c r="Q3652" s="8"/>
      <c r="R3652" s="8"/>
      <c r="S3652" s="42"/>
      <c r="T3652" s="42"/>
      <c r="U3652" s="42"/>
      <c r="V3652" s="42"/>
      <c r="W3652" s="42"/>
      <c r="X3652" s="42"/>
      <c r="Y3652" s="25"/>
    </row>
    <row r="3653" spans="5:25">
      <c r="F3653" s="4"/>
      <c r="H3653" s="25"/>
      <c r="I3653" s="25"/>
      <c r="M3653" s="42"/>
      <c r="N3653" s="9"/>
      <c r="O3653" s="9"/>
      <c r="P3653" s="9"/>
      <c r="Q3653" s="8"/>
      <c r="R3653" s="8"/>
      <c r="S3653" s="42"/>
      <c r="T3653" s="42"/>
      <c r="U3653" s="42"/>
      <c r="V3653" s="42"/>
      <c r="W3653" s="42"/>
      <c r="X3653" s="42"/>
      <c r="Y3653" s="25"/>
    </row>
    <row r="3654" spans="5:25">
      <c r="F3654" s="4"/>
      <c r="H3654" s="25"/>
      <c r="I3654" s="25"/>
      <c r="M3654" s="42"/>
      <c r="N3654" s="9"/>
      <c r="O3654" s="9"/>
      <c r="P3654" s="9"/>
      <c r="Q3654" s="8"/>
      <c r="R3654" s="8"/>
      <c r="S3654" s="42"/>
      <c r="T3654" s="42"/>
      <c r="U3654" s="42"/>
      <c r="V3654" s="42"/>
      <c r="W3654" s="42"/>
      <c r="X3654" s="42"/>
      <c r="Y3654" s="25"/>
    </row>
    <row r="3655" spans="5:25">
      <c r="F3655" s="4"/>
      <c r="H3655" s="25"/>
      <c r="I3655" s="25"/>
      <c r="M3655" s="42"/>
      <c r="N3655" s="9"/>
      <c r="O3655" s="9"/>
      <c r="P3655" s="9"/>
      <c r="Q3655" s="8"/>
      <c r="R3655" s="8"/>
      <c r="S3655" s="42"/>
      <c r="T3655" s="42"/>
      <c r="U3655" s="42"/>
      <c r="V3655" s="42"/>
      <c r="W3655" s="42"/>
      <c r="X3655" s="42"/>
      <c r="Y3655" s="25"/>
    </row>
    <row r="3656" spans="5:25">
      <c r="F3656" s="4"/>
      <c r="H3656" s="25"/>
      <c r="I3656" s="25"/>
      <c r="M3656" s="42"/>
      <c r="N3656" s="9"/>
      <c r="O3656" s="9"/>
      <c r="P3656" s="9"/>
      <c r="Q3656" s="8"/>
      <c r="R3656" s="8"/>
      <c r="S3656" s="42"/>
      <c r="T3656" s="42"/>
      <c r="U3656" s="42"/>
      <c r="V3656" s="42"/>
      <c r="W3656" s="42"/>
      <c r="X3656" s="42"/>
      <c r="Y3656" s="25"/>
    </row>
    <row r="3657" spans="5:25">
      <c r="F3657" s="4"/>
      <c r="H3657" s="25"/>
      <c r="I3657" s="25"/>
      <c r="M3657" s="42"/>
      <c r="N3657" s="9"/>
      <c r="O3657" s="9"/>
      <c r="P3657" s="9"/>
      <c r="Q3657" s="8"/>
      <c r="R3657" s="8"/>
      <c r="S3657" s="42"/>
      <c r="T3657" s="42"/>
      <c r="U3657" s="42"/>
      <c r="V3657" s="42"/>
      <c r="W3657" s="42"/>
      <c r="X3657" s="42"/>
      <c r="Y3657" s="25"/>
    </row>
    <row r="3658" spans="5:25">
      <c r="F3658" s="4"/>
      <c r="H3658" s="25"/>
      <c r="I3658" s="25"/>
      <c r="M3658" s="42"/>
      <c r="N3658" s="9"/>
      <c r="O3658" s="9"/>
      <c r="P3658" s="9"/>
      <c r="Q3658" s="8"/>
      <c r="R3658" s="8"/>
      <c r="S3658" s="42"/>
      <c r="T3658" s="42"/>
      <c r="U3658" s="42"/>
      <c r="V3658" s="42"/>
      <c r="W3658" s="42"/>
      <c r="X3658" s="42"/>
      <c r="Y3658" s="25"/>
    </row>
    <row r="3659" spans="5:25">
      <c r="F3659" s="4"/>
      <c r="H3659" s="25"/>
      <c r="I3659" s="25"/>
      <c r="M3659" s="42"/>
      <c r="N3659" s="9"/>
      <c r="O3659" s="9"/>
      <c r="P3659" s="9"/>
      <c r="Q3659" s="8"/>
      <c r="R3659" s="8"/>
      <c r="S3659" s="42"/>
      <c r="T3659" s="42"/>
      <c r="U3659" s="42"/>
      <c r="V3659" s="42"/>
      <c r="W3659" s="42"/>
      <c r="X3659" s="42"/>
      <c r="Y3659" s="25"/>
    </row>
    <row r="3660" spans="5:25">
      <c r="F3660" s="4"/>
      <c r="H3660" s="25"/>
      <c r="I3660" s="25"/>
      <c r="M3660" s="42"/>
      <c r="N3660" s="9"/>
      <c r="O3660" s="9"/>
      <c r="P3660" s="9"/>
      <c r="Q3660" s="8"/>
      <c r="R3660" s="8"/>
      <c r="S3660" s="42"/>
      <c r="T3660" s="42"/>
      <c r="U3660" s="42"/>
      <c r="V3660" s="42"/>
      <c r="W3660" s="42"/>
      <c r="X3660" s="42"/>
      <c r="Y3660" s="25"/>
    </row>
    <row r="3661" spans="5:25">
      <c r="F3661" s="4"/>
      <c r="H3661" s="25"/>
      <c r="I3661" s="25"/>
      <c r="M3661" s="42"/>
      <c r="N3661" s="9"/>
      <c r="O3661" s="9"/>
      <c r="P3661" s="9"/>
      <c r="Q3661" s="8"/>
      <c r="R3661" s="8"/>
      <c r="S3661" s="42"/>
      <c r="T3661" s="42"/>
      <c r="U3661" s="42"/>
      <c r="V3661" s="42"/>
      <c r="W3661" s="42"/>
      <c r="X3661" s="42"/>
      <c r="Y3661" s="25"/>
    </row>
    <row r="3662" spans="5:25">
      <c r="F3662" s="4"/>
      <c r="H3662" s="25"/>
      <c r="I3662" s="25"/>
      <c r="M3662" s="42"/>
      <c r="N3662" s="9"/>
      <c r="O3662" s="9"/>
      <c r="P3662" s="9"/>
      <c r="Q3662" s="8"/>
      <c r="R3662" s="8"/>
      <c r="S3662" s="42"/>
      <c r="T3662" s="42"/>
      <c r="U3662" s="42"/>
      <c r="V3662" s="42"/>
      <c r="W3662" s="42"/>
      <c r="X3662" s="42"/>
      <c r="Y3662" s="25"/>
    </row>
    <row r="3663" spans="5:25">
      <c r="F3663" s="4"/>
      <c r="H3663" s="25"/>
      <c r="I3663" s="25"/>
      <c r="M3663" s="42"/>
      <c r="N3663" s="9"/>
      <c r="O3663" s="9"/>
      <c r="P3663" s="9"/>
      <c r="Q3663" s="8"/>
      <c r="R3663" s="8"/>
      <c r="S3663" s="42"/>
      <c r="T3663" s="42"/>
      <c r="U3663" s="42"/>
      <c r="V3663" s="42"/>
      <c r="W3663" s="42"/>
      <c r="X3663" s="42"/>
      <c r="Y3663" s="25"/>
    </row>
    <row r="3664" spans="5:25">
      <c r="F3664" s="4"/>
      <c r="H3664" s="25"/>
      <c r="I3664" s="25"/>
      <c r="M3664" s="42"/>
      <c r="N3664" s="9"/>
      <c r="O3664" s="9"/>
      <c r="P3664" s="9"/>
      <c r="Q3664" s="8"/>
      <c r="R3664" s="8"/>
      <c r="S3664" s="42"/>
      <c r="T3664" s="42"/>
      <c r="U3664" s="42"/>
      <c r="V3664" s="42"/>
      <c r="W3664" s="42"/>
      <c r="X3664" s="42"/>
      <c r="Y3664" s="25"/>
    </row>
    <row r="3665" spans="5:25">
      <c r="F3665" s="4"/>
      <c r="H3665" s="25"/>
      <c r="I3665" s="25"/>
      <c r="M3665" s="42"/>
      <c r="N3665" s="9"/>
      <c r="O3665" s="9"/>
      <c r="P3665" s="9"/>
      <c r="Q3665" s="8"/>
      <c r="R3665" s="8"/>
      <c r="S3665" s="42"/>
      <c r="T3665" s="42"/>
      <c r="U3665" s="42"/>
      <c r="V3665" s="42"/>
      <c r="W3665" s="42"/>
      <c r="X3665" s="42"/>
      <c r="Y3665" s="25"/>
    </row>
    <row r="3666" spans="5:25">
      <c r="F3666" s="4"/>
      <c r="H3666" s="25"/>
      <c r="I3666" s="25"/>
      <c r="M3666" s="42"/>
      <c r="N3666" s="9"/>
      <c r="O3666" s="9"/>
      <c r="P3666" s="9"/>
      <c r="Q3666" s="8"/>
      <c r="R3666" s="8"/>
      <c r="S3666" s="42"/>
      <c r="T3666" s="42"/>
      <c r="U3666" s="42"/>
      <c r="V3666" s="42"/>
      <c r="W3666" s="42"/>
      <c r="X3666" s="42"/>
      <c r="Y3666" s="25"/>
    </row>
    <row r="3667" spans="5:25">
      <c r="F3667" s="4"/>
      <c r="H3667" s="25"/>
      <c r="I3667" s="25"/>
      <c r="M3667" s="42"/>
      <c r="N3667" s="9"/>
      <c r="O3667" s="9"/>
      <c r="P3667" s="9"/>
      <c r="Q3667" s="8"/>
      <c r="R3667" s="8"/>
      <c r="S3667" s="42"/>
      <c r="T3667" s="42"/>
      <c r="U3667" s="42"/>
      <c r="V3667" s="42"/>
      <c r="W3667" s="42"/>
      <c r="X3667" s="42"/>
      <c r="Y3667" s="25"/>
    </row>
    <row r="3668" spans="5:25">
      <c r="F3668" s="4"/>
      <c r="H3668" s="25"/>
      <c r="I3668" s="25"/>
      <c r="M3668" s="42"/>
      <c r="N3668" s="9"/>
      <c r="O3668" s="9"/>
      <c r="P3668" s="9"/>
      <c r="Q3668" s="8"/>
      <c r="R3668" s="8"/>
      <c r="S3668" s="42"/>
      <c r="T3668" s="42"/>
      <c r="U3668" s="42"/>
      <c r="V3668" s="42"/>
      <c r="W3668" s="42"/>
      <c r="X3668" s="42"/>
      <c r="Y3668" s="25"/>
    </row>
    <row r="3669" spans="5:25">
      <c r="F3669" s="4"/>
      <c r="H3669" s="25"/>
      <c r="I3669" s="25"/>
      <c r="M3669" s="42"/>
      <c r="N3669" s="9"/>
      <c r="O3669" s="9"/>
      <c r="P3669" s="9"/>
      <c r="Q3669" s="8"/>
      <c r="R3669" s="8"/>
      <c r="S3669" s="42"/>
      <c r="T3669" s="42"/>
      <c r="U3669" s="42"/>
      <c r="V3669" s="42"/>
      <c r="W3669" s="42"/>
      <c r="X3669" s="42"/>
      <c r="Y3669" s="25"/>
    </row>
    <row r="3670" spans="5:25">
      <c r="F3670" s="4"/>
      <c r="H3670" s="25"/>
      <c r="I3670" s="25"/>
      <c r="M3670" s="42"/>
      <c r="N3670" s="9"/>
      <c r="O3670" s="9"/>
      <c r="P3670" s="9"/>
      <c r="Q3670" s="8"/>
      <c r="R3670" s="8"/>
      <c r="S3670" s="42"/>
      <c r="T3670" s="42"/>
      <c r="U3670" s="42"/>
      <c r="V3670" s="42"/>
      <c r="W3670" s="42"/>
      <c r="X3670" s="42"/>
      <c r="Y3670" s="25"/>
    </row>
    <row r="3671" spans="5:25">
      <c r="F3671" s="4"/>
      <c r="H3671" s="25"/>
      <c r="I3671" s="25"/>
      <c r="M3671" s="42"/>
      <c r="N3671" s="9"/>
      <c r="O3671" s="9"/>
      <c r="P3671" s="9"/>
      <c r="Q3671" s="8"/>
      <c r="R3671" s="8"/>
      <c r="S3671" s="42"/>
      <c r="T3671" s="42"/>
      <c r="U3671" s="42"/>
      <c r="V3671" s="42"/>
      <c r="W3671" s="42"/>
      <c r="X3671" s="42"/>
      <c r="Y3671" s="25"/>
    </row>
    <row r="3672" spans="5:25">
      <c r="F3672" s="4"/>
      <c r="H3672" s="25"/>
      <c r="I3672" s="25"/>
      <c r="M3672" s="42"/>
      <c r="N3672" s="9"/>
      <c r="O3672" s="9"/>
      <c r="P3672" s="9"/>
      <c r="Q3672" s="8"/>
      <c r="R3672" s="8"/>
      <c r="S3672" s="42"/>
      <c r="T3672" s="42"/>
      <c r="U3672" s="42"/>
      <c r="V3672" s="42"/>
      <c r="W3672" s="42"/>
      <c r="X3672" s="42"/>
      <c r="Y3672" s="25"/>
    </row>
    <row r="3673" spans="5:25">
      <c r="F3673" s="4"/>
      <c r="H3673" s="25"/>
      <c r="I3673" s="25"/>
      <c r="M3673" s="42"/>
      <c r="N3673" s="9"/>
      <c r="O3673" s="9"/>
      <c r="P3673" s="9"/>
      <c r="Q3673" s="8"/>
      <c r="R3673" s="8"/>
      <c r="S3673" s="42"/>
      <c r="T3673" s="42"/>
      <c r="U3673" s="42"/>
      <c r="V3673" s="42"/>
      <c r="W3673" s="42"/>
      <c r="X3673" s="42"/>
      <c r="Y3673" s="25"/>
    </row>
    <row r="3674" spans="5:25">
      <c r="F3674" s="4"/>
      <c r="H3674" s="25"/>
      <c r="I3674" s="25"/>
      <c r="M3674" s="42"/>
      <c r="N3674" s="9"/>
      <c r="O3674" s="9"/>
      <c r="P3674" s="9"/>
      <c r="Q3674" s="8"/>
      <c r="R3674" s="8"/>
      <c r="S3674" s="42"/>
      <c r="T3674" s="42"/>
      <c r="U3674" s="42"/>
      <c r="V3674" s="42"/>
      <c r="W3674" s="42"/>
      <c r="X3674" s="42"/>
      <c r="Y3674" s="25"/>
    </row>
    <row r="3675" spans="5:25">
      <c r="F3675" s="4"/>
      <c r="H3675" s="25"/>
      <c r="I3675" s="25"/>
      <c r="M3675" s="42"/>
      <c r="N3675" s="9"/>
      <c r="O3675" s="9"/>
      <c r="P3675" s="9"/>
      <c r="Q3675" s="8"/>
      <c r="R3675" s="8"/>
      <c r="S3675" s="42"/>
      <c r="T3675" s="42"/>
      <c r="U3675" s="42"/>
      <c r="V3675" s="42"/>
      <c r="W3675" s="42"/>
      <c r="X3675" s="42"/>
      <c r="Y3675" s="25"/>
    </row>
    <row r="3676" spans="5:25">
      <c r="F3676" s="4"/>
      <c r="H3676" s="25"/>
      <c r="I3676" s="25"/>
      <c r="M3676" s="42"/>
      <c r="N3676" s="9"/>
      <c r="O3676" s="9"/>
      <c r="P3676" s="9"/>
      <c r="Q3676" s="8"/>
      <c r="R3676" s="8"/>
      <c r="S3676" s="42"/>
      <c r="T3676" s="42"/>
      <c r="U3676" s="42"/>
      <c r="V3676" s="42"/>
      <c r="W3676" s="42"/>
      <c r="X3676" s="42"/>
      <c r="Y3676" s="25"/>
    </row>
    <row r="3677" spans="5:25">
      <c r="F3677" s="4"/>
      <c r="H3677" s="25"/>
      <c r="I3677" s="25"/>
      <c r="M3677" s="42"/>
      <c r="N3677" s="9"/>
      <c r="O3677" s="9"/>
      <c r="P3677" s="9"/>
      <c r="Q3677" s="8"/>
      <c r="R3677" s="8"/>
      <c r="S3677" s="42"/>
      <c r="T3677" s="42"/>
      <c r="U3677" s="42"/>
      <c r="V3677" s="42"/>
      <c r="W3677" s="42"/>
      <c r="X3677" s="42"/>
      <c r="Y3677" s="25"/>
    </row>
    <row r="3678" spans="5:25">
      <c r="E3678" s="38"/>
      <c r="F3678" s="4"/>
      <c r="H3678" s="25"/>
      <c r="I3678" s="25"/>
      <c r="M3678" s="42"/>
      <c r="N3678" s="9"/>
      <c r="O3678" s="9"/>
      <c r="P3678" s="9"/>
      <c r="Q3678" s="8"/>
      <c r="R3678" s="8"/>
      <c r="S3678" s="42"/>
      <c r="T3678" s="42"/>
      <c r="U3678" s="42"/>
      <c r="V3678" s="42"/>
      <c r="W3678" s="42"/>
      <c r="X3678" s="42"/>
      <c r="Y3678" s="25"/>
    </row>
    <row r="3679" spans="5:25">
      <c r="F3679" s="4"/>
      <c r="H3679" s="25"/>
      <c r="I3679" s="25"/>
      <c r="M3679" s="42"/>
      <c r="N3679" s="9"/>
      <c r="O3679" s="9"/>
      <c r="P3679" s="9"/>
      <c r="Q3679" s="8"/>
      <c r="R3679" s="8"/>
      <c r="S3679" s="42"/>
      <c r="T3679" s="42"/>
      <c r="U3679" s="42"/>
      <c r="V3679" s="42"/>
      <c r="W3679" s="42"/>
      <c r="X3679" s="42"/>
      <c r="Y3679" s="25"/>
    </row>
    <row r="3680" spans="5:25">
      <c r="F3680" s="4"/>
      <c r="H3680" s="25"/>
      <c r="I3680" s="25"/>
      <c r="M3680" s="42"/>
      <c r="N3680" s="9"/>
      <c r="O3680" s="9"/>
      <c r="P3680" s="9"/>
      <c r="Q3680" s="8"/>
      <c r="R3680" s="8"/>
      <c r="S3680" s="42"/>
      <c r="T3680" s="42"/>
      <c r="U3680" s="42"/>
      <c r="V3680" s="42"/>
      <c r="W3680" s="42"/>
      <c r="X3680" s="42"/>
      <c r="Y3680" s="25"/>
    </row>
    <row r="3681" spans="6:25">
      <c r="F3681" s="4"/>
      <c r="H3681" s="25"/>
      <c r="I3681" s="25"/>
      <c r="M3681" s="42"/>
      <c r="N3681" s="9"/>
      <c r="O3681" s="9"/>
      <c r="P3681" s="9"/>
      <c r="Q3681" s="8"/>
      <c r="R3681" s="8"/>
      <c r="S3681" s="42"/>
      <c r="T3681" s="42"/>
      <c r="U3681" s="42"/>
      <c r="V3681" s="42"/>
      <c r="W3681" s="42"/>
      <c r="X3681" s="42"/>
      <c r="Y3681" s="25"/>
    </row>
    <row r="3682" spans="6:25">
      <c r="F3682" s="4"/>
      <c r="H3682" s="25"/>
      <c r="I3682" s="25"/>
      <c r="M3682" s="42"/>
      <c r="N3682" s="9"/>
      <c r="O3682" s="9"/>
      <c r="P3682" s="9"/>
      <c r="Q3682" s="8"/>
      <c r="R3682" s="8"/>
      <c r="S3682" s="42"/>
      <c r="T3682" s="42"/>
      <c r="U3682" s="42"/>
      <c r="V3682" s="42"/>
      <c r="W3682" s="42"/>
      <c r="X3682" s="42"/>
      <c r="Y3682" s="25"/>
    </row>
    <row r="3683" spans="6:25">
      <c r="F3683" s="4"/>
      <c r="H3683" s="25"/>
      <c r="I3683" s="25"/>
      <c r="M3683" s="42"/>
      <c r="N3683" s="9"/>
      <c r="O3683" s="9"/>
      <c r="P3683" s="9"/>
      <c r="Q3683" s="8"/>
      <c r="R3683" s="8"/>
      <c r="S3683" s="42"/>
      <c r="T3683" s="42"/>
      <c r="U3683" s="42"/>
      <c r="V3683" s="42"/>
      <c r="W3683" s="42"/>
      <c r="X3683" s="42"/>
      <c r="Y3683" s="25"/>
    </row>
    <row r="3684" spans="6:25">
      <c r="F3684" s="4"/>
      <c r="H3684" s="25"/>
      <c r="I3684" s="25"/>
      <c r="M3684" s="42"/>
      <c r="N3684" s="9"/>
      <c r="O3684" s="9"/>
      <c r="P3684" s="9"/>
      <c r="Q3684" s="8"/>
      <c r="R3684" s="8"/>
      <c r="S3684" s="42"/>
      <c r="T3684" s="42"/>
      <c r="U3684" s="42"/>
      <c r="V3684" s="42"/>
      <c r="W3684" s="42"/>
      <c r="X3684" s="42"/>
      <c r="Y3684" s="25"/>
    </row>
    <row r="3685" spans="6:25">
      <c r="F3685" s="4"/>
      <c r="H3685" s="25"/>
      <c r="I3685" s="25"/>
      <c r="M3685" s="42"/>
      <c r="N3685" s="9"/>
      <c r="O3685" s="9"/>
      <c r="P3685" s="9"/>
      <c r="Q3685" s="8"/>
      <c r="R3685" s="8"/>
      <c r="S3685" s="42"/>
      <c r="T3685" s="42"/>
      <c r="U3685" s="42"/>
      <c r="V3685" s="42"/>
      <c r="W3685" s="42"/>
      <c r="X3685" s="42"/>
      <c r="Y3685" s="25"/>
    </row>
    <row r="3686" spans="6:25">
      <c r="F3686" s="4"/>
      <c r="H3686" s="25"/>
      <c r="I3686" s="25"/>
      <c r="M3686" s="42"/>
      <c r="N3686" s="9"/>
      <c r="O3686" s="9"/>
      <c r="P3686" s="9"/>
      <c r="Q3686" s="8"/>
      <c r="R3686" s="8"/>
      <c r="S3686" s="42"/>
      <c r="T3686" s="42"/>
      <c r="U3686" s="42"/>
      <c r="V3686" s="42"/>
      <c r="W3686" s="42"/>
      <c r="X3686" s="42"/>
      <c r="Y3686" s="25"/>
    </row>
    <row r="3687" spans="6:25">
      <c r="F3687" s="4"/>
      <c r="H3687" s="25"/>
      <c r="I3687" s="25"/>
      <c r="M3687" s="42"/>
      <c r="N3687" s="9"/>
      <c r="O3687" s="9"/>
      <c r="P3687" s="9"/>
      <c r="Q3687" s="8"/>
      <c r="R3687" s="8"/>
      <c r="S3687" s="42"/>
      <c r="T3687" s="42"/>
      <c r="U3687" s="42"/>
      <c r="V3687" s="42"/>
      <c r="W3687" s="42"/>
      <c r="X3687" s="42"/>
      <c r="Y3687" s="25"/>
    </row>
    <row r="3688" spans="6:25">
      <c r="F3688" s="4"/>
      <c r="H3688" s="25"/>
      <c r="I3688" s="25"/>
      <c r="M3688" s="42"/>
      <c r="N3688" s="9"/>
      <c r="O3688" s="9"/>
      <c r="P3688" s="9"/>
      <c r="Q3688" s="8"/>
      <c r="R3688" s="8"/>
      <c r="S3688" s="42"/>
      <c r="T3688" s="42"/>
      <c r="U3688" s="42"/>
      <c r="V3688" s="42"/>
      <c r="W3688" s="42"/>
      <c r="X3688" s="42"/>
      <c r="Y3688" s="25"/>
    </row>
    <row r="3689" spans="6:25">
      <c r="F3689" s="4"/>
      <c r="H3689" s="25"/>
      <c r="I3689" s="25"/>
      <c r="M3689" s="42"/>
      <c r="N3689" s="9"/>
      <c r="O3689" s="9"/>
      <c r="P3689" s="9"/>
      <c r="Q3689" s="8"/>
      <c r="R3689" s="8"/>
      <c r="S3689" s="42"/>
      <c r="T3689" s="42"/>
      <c r="U3689" s="42"/>
      <c r="V3689" s="42"/>
      <c r="W3689" s="42"/>
      <c r="X3689" s="42"/>
      <c r="Y3689" s="25"/>
    </row>
    <row r="3690" spans="6:25">
      <c r="F3690" s="4"/>
      <c r="H3690" s="25"/>
      <c r="I3690" s="25"/>
      <c r="M3690" s="42"/>
      <c r="N3690" s="9"/>
      <c r="O3690" s="9"/>
      <c r="P3690" s="9"/>
      <c r="Q3690" s="8"/>
      <c r="R3690" s="8"/>
      <c r="S3690" s="42"/>
      <c r="T3690" s="42"/>
      <c r="U3690" s="42"/>
      <c r="V3690" s="42"/>
      <c r="W3690" s="42"/>
      <c r="X3690" s="42"/>
      <c r="Y3690" s="25"/>
    </row>
    <row r="3691" spans="6:25">
      <c r="F3691" s="4"/>
      <c r="H3691" s="25"/>
      <c r="I3691" s="25"/>
      <c r="M3691" s="42"/>
      <c r="N3691" s="9"/>
      <c r="O3691" s="9"/>
      <c r="P3691" s="9"/>
      <c r="Q3691" s="8"/>
      <c r="R3691" s="8"/>
      <c r="S3691" s="42"/>
      <c r="T3691" s="42"/>
      <c r="U3691" s="42"/>
      <c r="V3691" s="42"/>
      <c r="W3691" s="42"/>
      <c r="X3691" s="42"/>
      <c r="Y3691" s="25"/>
    </row>
    <row r="3692" spans="6:25">
      <c r="F3692" s="4"/>
      <c r="H3692" s="25"/>
      <c r="I3692" s="25"/>
      <c r="M3692" s="42"/>
      <c r="N3692" s="9"/>
      <c r="O3692" s="9"/>
      <c r="P3692" s="9"/>
      <c r="Q3692" s="8"/>
      <c r="R3692" s="8"/>
      <c r="S3692" s="42"/>
      <c r="T3692" s="42"/>
      <c r="U3692" s="42"/>
      <c r="V3692" s="42"/>
      <c r="W3692" s="42"/>
      <c r="X3692" s="42"/>
      <c r="Y3692" s="25"/>
    </row>
    <row r="3693" spans="6:25">
      <c r="F3693" s="4"/>
      <c r="H3693" s="25"/>
      <c r="I3693" s="25"/>
      <c r="M3693" s="42"/>
      <c r="N3693" s="9"/>
      <c r="O3693" s="9"/>
      <c r="P3693" s="9"/>
      <c r="Q3693" s="8"/>
      <c r="R3693" s="8"/>
      <c r="S3693" s="42"/>
      <c r="T3693" s="42"/>
      <c r="U3693" s="42"/>
      <c r="V3693" s="42"/>
      <c r="W3693" s="42"/>
      <c r="X3693" s="42"/>
      <c r="Y3693" s="25"/>
    </row>
    <row r="3694" spans="6:25">
      <c r="F3694" s="4"/>
      <c r="H3694" s="25"/>
      <c r="I3694" s="25"/>
      <c r="M3694" s="42"/>
      <c r="N3694" s="9"/>
      <c r="O3694" s="9"/>
      <c r="P3694" s="9"/>
      <c r="Q3694" s="8"/>
      <c r="R3694" s="8"/>
      <c r="S3694" s="42"/>
      <c r="T3694" s="42"/>
      <c r="U3694" s="42"/>
      <c r="V3694" s="42"/>
      <c r="W3694" s="42"/>
      <c r="X3694" s="42"/>
      <c r="Y3694" s="25"/>
    </row>
    <row r="3695" spans="6:25">
      <c r="F3695" s="4"/>
      <c r="H3695" s="25"/>
      <c r="I3695" s="25"/>
      <c r="M3695" s="42"/>
      <c r="N3695" s="9"/>
      <c r="O3695" s="9"/>
      <c r="P3695" s="9"/>
      <c r="Q3695" s="8"/>
      <c r="R3695" s="8"/>
      <c r="S3695" s="42"/>
      <c r="T3695" s="42"/>
      <c r="U3695" s="42"/>
      <c r="V3695" s="42"/>
      <c r="W3695" s="42"/>
      <c r="X3695" s="42"/>
      <c r="Y3695" s="25"/>
    </row>
    <row r="3696" spans="6:25">
      <c r="F3696" s="4"/>
      <c r="H3696" s="25"/>
      <c r="I3696" s="25"/>
      <c r="M3696" s="42"/>
      <c r="N3696" s="9"/>
      <c r="O3696" s="9"/>
      <c r="P3696" s="9"/>
      <c r="Q3696" s="8"/>
      <c r="R3696" s="8"/>
      <c r="S3696" s="42"/>
      <c r="T3696" s="42"/>
      <c r="U3696" s="42"/>
      <c r="V3696" s="42"/>
      <c r="W3696" s="42"/>
      <c r="X3696" s="42"/>
      <c r="Y3696" s="25"/>
    </row>
    <row r="3697" spans="6:25">
      <c r="F3697" s="4"/>
      <c r="H3697" s="25"/>
      <c r="I3697" s="25"/>
      <c r="M3697" s="42"/>
      <c r="N3697" s="9"/>
      <c r="O3697" s="9"/>
      <c r="P3697" s="9"/>
      <c r="Q3697" s="8"/>
      <c r="R3697" s="8"/>
      <c r="S3697" s="42"/>
      <c r="T3697" s="42"/>
      <c r="U3697" s="42"/>
      <c r="V3697" s="42"/>
      <c r="W3697" s="42"/>
      <c r="X3697" s="42"/>
      <c r="Y3697" s="25"/>
    </row>
    <row r="3698" spans="6:25">
      <c r="F3698" s="4"/>
      <c r="H3698" s="25"/>
      <c r="I3698" s="25"/>
      <c r="M3698" s="42"/>
      <c r="N3698" s="9"/>
      <c r="O3698" s="9"/>
      <c r="P3698" s="9"/>
      <c r="Q3698" s="8"/>
      <c r="R3698" s="8"/>
      <c r="S3698" s="42"/>
      <c r="T3698" s="42"/>
      <c r="U3698" s="42"/>
      <c r="V3698" s="42"/>
      <c r="W3698" s="42"/>
      <c r="X3698" s="42"/>
      <c r="Y3698" s="25"/>
    </row>
    <row r="3699" spans="6:25">
      <c r="F3699" s="4"/>
      <c r="H3699" s="25"/>
      <c r="I3699" s="25"/>
      <c r="M3699" s="42"/>
      <c r="N3699" s="9"/>
      <c r="O3699" s="9"/>
      <c r="P3699" s="9"/>
      <c r="Q3699" s="8"/>
      <c r="R3699" s="8"/>
      <c r="S3699" s="42"/>
      <c r="T3699" s="42"/>
      <c r="U3699" s="42"/>
      <c r="V3699" s="42"/>
      <c r="W3699" s="42"/>
      <c r="X3699" s="42"/>
      <c r="Y3699" s="25"/>
    </row>
    <row r="3700" spans="6:25">
      <c r="F3700" s="4"/>
      <c r="H3700" s="25"/>
      <c r="I3700" s="25"/>
      <c r="M3700" s="42"/>
      <c r="N3700" s="9"/>
      <c r="O3700" s="9"/>
      <c r="P3700" s="9"/>
      <c r="Q3700" s="8"/>
      <c r="R3700" s="8"/>
      <c r="S3700" s="42"/>
      <c r="T3700" s="42"/>
      <c r="U3700" s="42"/>
      <c r="V3700" s="42"/>
      <c r="W3700" s="42"/>
      <c r="X3700" s="42"/>
      <c r="Y3700" s="25"/>
    </row>
    <row r="3701" spans="6:25">
      <c r="F3701" s="4"/>
      <c r="H3701" s="25"/>
      <c r="I3701" s="25"/>
      <c r="M3701" s="42"/>
      <c r="N3701" s="9"/>
      <c r="O3701" s="9"/>
      <c r="P3701" s="9"/>
      <c r="Q3701" s="8"/>
      <c r="R3701" s="8"/>
      <c r="S3701" s="42"/>
      <c r="T3701" s="42"/>
      <c r="U3701" s="42"/>
      <c r="V3701" s="42"/>
      <c r="W3701" s="42"/>
      <c r="X3701" s="42"/>
      <c r="Y3701" s="25"/>
    </row>
    <row r="3702" spans="6:25">
      <c r="F3702" s="4"/>
      <c r="H3702" s="25"/>
      <c r="I3702" s="25"/>
      <c r="M3702" s="42"/>
      <c r="N3702" s="9"/>
      <c r="O3702" s="9"/>
      <c r="P3702" s="9"/>
      <c r="Q3702" s="8"/>
      <c r="R3702" s="8"/>
      <c r="S3702" s="42"/>
      <c r="T3702" s="42"/>
      <c r="U3702" s="42"/>
      <c r="V3702" s="42"/>
      <c r="W3702" s="42"/>
      <c r="X3702" s="42"/>
      <c r="Y3702" s="25"/>
    </row>
    <row r="3703" spans="6:25">
      <c r="F3703" s="4"/>
      <c r="H3703" s="25"/>
      <c r="I3703" s="25"/>
      <c r="M3703" s="42"/>
      <c r="N3703" s="9"/>
      <c r="O3703" s="9"/>
      <c r="P3703" s="9"/>
      <c r="Q3703" s="8"/>
      <c r="R3703" s="8"/>
      <c r="S3703" s="42"/>
      <c r="T3703" s="42"/>
      <c r="U3703" s="42"/>
      <c r="V3703" s="42"/>
      <c r="W3703" s="42"/>
      <c r="X3703" s="42"/>
      <c r="Y3703" s="25"/>
    </row>
    <row r="3704" spans="6:25">
      <c r="F3704" s="4"/>
      <c r="H3704" s="25"/>
      <c r="I3704" s="25"/>
      <c r="M3704" s="42"/>
      <c r="N3704" s="9"/>
      <c r="O3704" s="9"/>
      <c r="P3704" s="9"/>
      <c r="Q3704" s="8"/>
      <c r="R3704" s="8"/>
      <c r="S3704" s="42"/>
      <c r="T3704" s="42"/>
      <c r="U3704" s="42"/>
      <c r="V3704" s="42"/>
      <c r="W3704" s="42"/>
      <c r="X3704" s="42"/>
      <c r="Y3704" s="25"/>
    </row>
    <row r="3705" spans="6:25">
      <c r="F3705" s="4"/>
      <c r="H3705" s="25"/>
      <c r="I3705" s="25"/>
      <c r="M3705" s="42"/>
      <c r="N3705" s="9"/>
      <c r="O3705" s="9"/>
      <c r="P3705" s="9"/>
      <c r="Q3705" s="8"/>
      <c r="R3705" s="8"/>
      <c r="S3705" s="42"/>
      <c r="T3705" s="42"/>
      <c r="U3705" s="42"/>
      <c r="V3705" s="42"/>
      <c r="W3705" s="42"/>
      <c r="X3705" s="42"/>
      <c r="Y3705" s="25"/>
    </row>
    <row r="3706" spans="6:25">
      <c r="F3706" s="4"/>
      <c r="H3706" s="25"/>
      <c r="I3706" s="25"/>
      <c r="M3706" s="42"/>
      <c r="N3706" s="9"/>
      <c r="O3706" s="9"/>
      <c r="P3706" s="9"/>
      <c r="Q3706" s="8"/>
      <c r="R3706" s="8"/>
      <c r="S3706" s="42"/>
      <c r="T3706" s="42"/>
      <c r="U3706" s="42"/>
      <c r="V3706" s="42"/>
      <c r="W3706" s="42"/>
      <c r="X3706" s="42"/>
      <c r="Y3706" s="25"/>
    </row>
    <row r="3707" spans="6:25">
      <c r="F3707" s="4"/>
      <c r="H3707" s="25"/>
      <c r="I3707" s="25"/>
      <c r="M3707" s="42"/>
      <c r="N3707" s="9"/>
      <c r="O3707" s="9"/>
      <c r="P3707" s="9"/>
      <c r="Q3707" s="8"/>
      <c r="R3707" s="8"/>
      <c r="S3707" s="42"/>
      <c r="T3707" s="42"/>
      <c r="U3707" s="42"/>
      <c r="V3707" s="42"/>
      <c r="W3707" s="42"/>
      <c r="X3707" s="42"/>
      <c r="Y3707" s="25"/>
    </row>
    <row r="3708" spans="6:25">
      <c r="F3708" s="4"/>
      <c r="H3708" s="25"/>
      <c r="I3708" s="25"/>
      <c r="M3708" s="42"/>
      <c r="N3708" s="9"/>
      <c r="O3708" s="9"/>
      <c r="P3708" s="9"/>
      <c r="Q3708" s="8"/>
      <c r="R3708" s="8"/>
      <c r="S3708" s="42"/>
      <c r="T3708" s="42"/>
      <c r="U3708" s="42"/>
      <c r="V3708" s="42"/>
      <c r="W3708" s="42"/>
      <c r="X3708" s="42"/>
      <c r="Y3708" s="25"/>
    </row>
    <row r="3709" spans="6:25">
      <c r="F3709" s="4"/>
      <c r="H3709" s="25"/>
      <c r="I3709" s="25"/>
      <c r="M3709" s="42"/>
      <c r="N3709" s="9"/>
      <c r="O3709" s="9"/>
      <c r="P3709" s="9"/>
      <c r="Q3709" s="8"/>
      <c r="R3709" s="8"/>
      <c r="S3709" s="42"/>
      <c r="T3709" s="42"/>
      <c r="U3709" s="42"/>
      <c r="V3709" s="42"/>
      <c r="W3709" s="42"/>
      <c r="X3709" s="42"/>
      <c r="Y3709" s="25"/>
    </row>
    <row r="3710" spans="6:25">
      <c r="F3710" s="4"/>
      <c r="H3710" s="25"/>
      <c r="I3710" s="25"/>
      <c r="M3710" s="42"/>
      <c r="N3710" s="9"/>
      <c r="O3710" s="9"/>
      <c r="P3710" s="9"/>
      <c r="Q3710" s="8"/>
      <c r="R3710" s="8"/>
      <c r="S3710" s="42"/>
      <c r="T3710" s="42"/>
      <c r="U3710" s="42"/>
      <c r="V3710" s="42"/>
      <c r="W3710" s="42"/>
      <c r="X3710" s="42"/>
      <c r="Y3710" s="25"/>
    </row>
    <row r="3711" spans="6:25">
      <c r="F3711" s="4"/>
      <c r="H3711" s="25"/>
      <c r="I3711" s="25"/>
      <c r="M3711" s="42"/>
      <c r="N3711" s="9"/>
      <c r="O3711" s="9"/>
      <c r="P3711" s="9"/>
      <c r="Q3711" s="8"/>
      <c r="R3711" s="8"/>
      <c r="S3711" s="42"/>
      <c r="T3711" s="42"/>
      <c r="U3711" s="42"/>
      <c r="V3711" s="42"/>
      <c r="W3711" s="42"/>
      <c r="X3711" s="42"/>
      <c r="Y3711" s="25"/>
    </row>
    <row r="3712" spans="6:25">
      <c r="F3712" s="4"/>
      <c r="H3712" s="25"/>
      <c r="I3712" s="25"/>
      <c r="M3712" s="42"/>
      <c r="N3712" s="9"/>
      <c r="O3712" s="9"/>
      <c r="P3712" s="9"/>
      <c r="Q3712" s="8"/>
      <c r="R3712" s="8"/>
      <c r="S3712" s="42"/>
      <c r="T3712" s="42"/>
      <c r="U3712" s="42"/>
      <c r="V3712" s="42"/>
      <c r="W3712" s="42"/>
      <c r="X3712" s="42"/>
      <c r="Y3712" s="25"/>
    </row>
    <row r="3713" spans="5:25">
      <c r="F3713" s="4"/>
      <c r="H3713" s="25"/>
      <c r="I3713" s="25"/>
      <c r="M3713" s="42"/>
      <c r="N3713" s="9"/>
      <c r="O3713" s="9"/>
      <c r="P3713" s="9"/>
      <c r="Q3713" s="8"/>
      <c r="R3713" s="8"/>
      <c r="S3713" s="42"/>
      <c r="T3713" s="42"/>
      <c r="U3713" s="42"/>
      <c r="V3713" s="42"/>
      <c r="W3713" s="42"/>
      <c r="X3713" s="42"/>
      <c r="Y3713" s="25"/>
    </row>
    <row r="3714" spans="5:25">
      <c r="F3714" s="4"/>
      <c r="H3714" s="25"/>
      <c r="I3714" s="25"/>
      <c r="M3714" s="42"/>
      <c r="N3714" s="9"/>
      <c r="O3714" s="9"/>
      <c r="P3714" s="9"/>
      <c r="Q3714" s="8"/>
      <c r="R3714" s="8"/>
      <c r="S3714" s="42"/>
      <c r="T3714" s="42"/>
      <c r="U3714" s="42"/>
      <c r="V3714" s="42"/>
      <c r="W3714" s="42"/>
      <c r="X3714" s="42"/>
      <c r="Y3714" s="25"/>
    </row>
    <row r="3715" spans="5:25">
      <c r="F3715" s="4"/>
      <c r="H3715" s="25"/>
      <c r="I3715" s="25"/>
      <c r="M3715" s="42"/>
      <c r="N3715" s="9"/>
      <c r="O3715" s="9"/>
      <c r="P3715" s="9"/>
      <c r="Q3715" s="8"/>
      <c r="R3715" s="8"/>
      <c r="S3715" s="42"/>
      <c r="T3715" s="42"/>
      <c r="U3715" s="42"/>
      <c r="V3715" s="42"/>
      <c r="W3715" s="42"/>
      <c r="X3715" s="42"/>
      <c r="Y3715" s="25"/>
    </row>
    <row r="3716" spans="5:25">
      <c r="F3716" s="4"/>
      <c r="H3716" s="25"/>
      <c r="I3716" s="25"/>
      <c r="M3716" s="42"/>
      <c r="N3716" s="9"/>
      <c r="O3716" s="9"/>
      <c r="P3716" s="9"/>
      <c r="Q3716" s="8"/>
      <c r="R3716" s="8"/>
      <c r="S3716" s="42"/>
      <c r="T3716" s="42"/>
      <c r="U3716" s="42"/>
      <c r="V3716" s="42"/>
      <c r="W3716" s="42"/>
      <c r="X3716" s="42"/>
      <c r="Y3716" s="25"/>
    </row>
    <row r="3717" spans="5:25">
      <c r="F3717" s="4"/>
      <c r="H3717" s="25"/>
      <c r="I3717" s="25"/>
      <c r="M3717" s="42"/>
      <c r="N3717" s="9"/>
      <c r="O3717" s="9"/>
      <c r="P3717" s="9"/>
      <c r="Q3717" s="8"/>
      <c r="R3717" s="8"/>
      <c r="S3717" s="42"/>
      <c r="T3717" s="42"/>
      <c r="U3717" s="42"/>
      <c r="V3717" s="42"/>
      <c r="W3717" s="42"/>
      <c r="X3717" s="42"/>
      <c r="Y3717" s="25"/>
    </row>
    <row r="3718" spans="5:25">
      <c r="F3718" s="4"/>
      <c r="H3718" s="25"/>
      <c r="I3718" s="25"/>
      <c r="M3718" s="42"/>
      <c r="N3718" s="9"/>
      <c r="O3718" s="9"/>
      <c r="P3718" s="9"/>
      <c r="Q3718" s="8"/>
      <c r="R3718" s="8"/>
      <c r="S3718" s="42"/>
      <c r="T3718" s="42"/>
      <c r="U3718" s="42"/>
      <c r="V3718" s="42"/>
      <c r="W3718" s="42"/>
      <c r="X3718" s="42"/>
      <c r="Y3718" s="25"/>
    </row>
    <row r="3719" spans="5:25">
      <c r="F3719" s="4"/>
      <c r="H3719" s="25"/>
      <c r="I3719" s="25"/>
      <c r="M3719" s="42"/>
      <c r="N3719" s="9"/>
      <c r="O3719" s="9"/>
      <c r="P3719" s="9"/>
      <c r="Q3719" s="8"/>
      <c r="R3719" s="8"/>
      <c r="S3719" s="42"/>
      <c r="T3719" s="42"/>
      <c r="U3719" s="42"/>
      <c r="V3719" s="42"/>
      <c r="W3719" s="42"/>
      <c r="X3719" s="42"/>
      <c r="Y3719" s="25"/>
    </row>
    <row r="3720" spans="5:25">
      <c r="F3720" s="4"/>
      <c r="H3720" s="25"/>
      <c r="I3720" s="25"/>
      <c r="M3720" s="42"/>
      <c r="N3720" s="9"/>
      <c r="O3720" s="9"/>
      <c r="P3720" s="9"/>
      <c r="Q3720" s="8"/>
      <c r="R3720" s="8"/>
      <c r="S3720" s="42"/>
      <c r="T3720" s="42"/>
      <c r="U3720" s="42"/>
      <c r="V3720" s="42"/>
      <c r="W3720" s="42"/>
      <c r="X3720" s="42"/>
      <c r="Y3720" s="25"/>
    </row>
    <row r="3721" spans="5:25">
      <c r="F3721" s="4"/>
      <c r="H3721" s="25"/>
      <c r="I3721" s="25"/>
      <c r="M3721" s="42"/>
      <c r="N3721" s="9"/>
      <c r="O3721" s="9"/>
      <c r="P3721" s="9"/>
      <c r="Q3721" s="8"/>
      <c r="R3721" s="8"/>
      <c r="S3721" s="42"/>
      <c r="T3721" s="42"/>
      <c r="U3721" s="42"/>
      <c r="V3721" s="42"/>
      <c r="W3721" s="42"/>
      <c r="X3721" s="42"/>
      <c r="Y3721" s="25"/>
    </row>
    <row r="3722" spans="5:25">
      <c r="F3722" s="4"/>
      <c r="H3722" s="25"/>
      <c r="I3722" s="25"/>
      <c r="M3722" s="42"/>
      <c r="N3722" s="9"/>
      <c r="O3722" s="9"/>
      <c r="P3722" s="9"/>
      <c r="Q3722" s="8"/>
      <c r="R3722" s="8"/>
      <c r="S3722" s="42"/>
      <c r="T3722" s="42"/>
      <c r="U3722" s="42"/>
      <c r="V3722" s="42"/>
      <c r="W3722" s="42"/>
      <c r="X3722" s="42"/>
      <c r="Y3722" s="25"/>
    </row>
    <row r="3723" spans="5:25">
      <c r="E3723" s="38"/>
      <c r="F3723" s="4"/>
      <c r="H3723" s="25"/>
      <c r="I3723" s="25"/>
      <c r="M3723" s="42"/>
      <c r="N3723" s="9"/>
      <c r="O3723" s="9"/>
      <c r="P3723" s="9"/>
      <c r="Q3723" s="8"/>
      <c r="R3723" s="8"/>
      <c r="S3723" s="42"/>
      <c r="T3723" s="42"/>
      <c r="U3723" s="42"/>
      <c r="V3723" s="42"/>
      <c r="W3723" s="42"/>
      <c r="X3723" s="42"/>
      <c r="Y3723" s="25"/>
    </row>
    <row r="3724" spans="5:25">
      <c r="F3724" s="4"/>
      <c r="H3724" s="25"/>
      <c r="I3724" s="25"/>
      <c r="M3724" s="42"/>
      <c r="N3724" s="9"/>
      <c r="O3724" s="9"/>
      <c r="P3724" s="9"/>
      <c r="Q3724" s="8"/>
      <c r="R3724" s="8"/>
      <c r="S3724" s="42"/>
      <c r="T3724" s="42"/>
      <c r="U3724" s="42"/>
      <c r="V3724" s="42"/>
      <c r="W3724" s="42"/>
      <c r="X3724" s="42"/>
      <c r="Y3724" s="25"/>
    </row>
    <row r="3725" spans="5:25">
      <c r="F3725" s="4"/>
      <c r="H3725" s="25"/>
      <c r="I3725" s="25"/>
      <c r="M3725" s="42"/>
      <c r="N3725" s="9"/>
      <c r="O3725" s="9"/>
      <c r="P3725" s="9"/>
      <c r="Q3725" s="8"/>
      <c r="R3725" s="8"/>
      <c r="S3725" s="42"/>
      <c r="T3725" s="42"/>
      <c r="U3725" s="42"/>
      <c r="V3725" s="42"/>
      <c r="W3725" s="42"/>
      <c r="X3725" s="42"/>
      <c r="Y3725" s="25"/>
    </row>
    <row r="3726" spans="5:25">
      <c r="F3726" s="4"/>
      <c r="H3726" s="25"/>
      <c r="I3726" s="25"/>
      <c r="M3726" s="42"/>
      <c r="N3726" s="9"/>
      <c r="O3726" s="9"/>
      <c r="P3726" s="9"/>
      <c r="Q3726" s="8"/>
      <c r="R3726" s="8"/>
      <c r="S3726" s="42"/>
      <c r="T3726" s="42"/>
      <c r="U3726" s="42"/>
      <c r="V3726" s="42"/>
      <c r="W3726" s="42"/>
      <c r="X3726" s="42"/>
      <c r="Y3726" s="25"/>
    </row>
    <row r="3727" spans="5:25">
      <c r="F3727" s="4"/>
      <c r="H3727" s="25"/>
      <c r="I3727" s="25"/>
      <c r="M3727" s="42"/>
      <c r="N3727" s="9"/>
      <c r="O3727" s="9"/>
      <c r="P3727" s="9"/>
      <c r="Q3727" s="8"/>
      <c r="R3727" s="8"/>
      <c r="S3727" s="42"/>
      <c r="T3727" s="42"/>
      <c r="U3727" s="42"/>
      <c r="V3727" s="42"/>
      <c r="W3727" s="42"/>
      <c r="X3727" s="42"/>
      <c r="Y3727" s="25"/>
    </row>
    <row r="3728" spans="5:25">
      <c r="F3728" s="4"/>
      <c r="H3728" s="25"/>
      <c r="I3728" s="25"/>
      <c r="M3728" s="42"/>
      <c r="N3728" s="9"/>
      <c r="O3728" s="9"/>
      <c r="P3728" s="9"/>
      <c r="Q3728" s="8"/>
      <c r="R3728" s="8"/>
      <c r="S3728" s="42"/>
      <c r="T3728" s="42"/>
      <c r="U3728" s="42"/>
      <c r="V3728" s="42"/>
      <c r="W3728" s="42"/>
      <c r="X3728" s="42"/>
      <c r="Y3728" s="25"/>
    </row>
    <row r="3729" spans="5:25">
      <c r="F3729" s="4"/>
      <c r="H3729" s="25"/>
      <c r="I3729" s="25"/>
      <c r="M3729" s="42"/>
      <c r="N3729" s="9"/>
      <c r="O3729" s="9"/>
      <c r="P3729" s="9"/>
      <c r="Q3729" s="8"/>
      <c r="R3729" s="8"/>
      <c r="S3729" s="42"/>
      <c r="T3729" s="42"/>
      <c r="U3729" s="42"/>
      <c r="V3729" s="42"/>
      <c r="W3729" s="42"/>
      <c r="X3729" s="42"/>
      <c r="Y3729" s="25"/>
    </row>
    <row r="3730" spans="5:25">
      <c r="F3730" s="4"/>
      <c r="H3730" s="25"/>
      <c r="I3730" s="25"/>
      <c r="M3730" s="42"/>
      <c r="N3730" s="9"/>
      <c r="O3730" s="9"/>
      <c r="P3730" s="9"/>
      <c r="Q3730" s="8"/>
      <c r="R3730" s="8"/>
      <c r="S3730" s="42"/>
      <c r="T3730" s="42"/>
      <c r="U3730" s="42"/>
      <c r="V3730" s="42"/>
      <c r="W3730" s="42"/>
      <c r="X3730" s="42"/>
      <c r="Y3730" s="25"/>
    </row>
    <row r="3731" spans="5:25">
      <c r="F3731" s="4"/>
      <c r="H3731" s="25"/>
      <c r="I3731" s="25"/>
      <c r="M3731" s="42"/>
      <c r="N3731" s="9"/>
      <c r="O3731" s="9"/>
      <c r="P3731" s="9"/>
      <c r="Q3731" s="8"/>
      <c r="R3731" s="8"/>
      <c r="S3731" s="42"/>
      <c r="T3731" s="42"/>
      <c r="U3731" s="42"/>
      <c r="V3731" s="42"/>
      <c r="W3731" s="42"/>
      <c r="X3731" s="42"/>
      <c r="Y3731" s="25"/>
    </row>
    <row r="3732" spans="5:25">
      <c r="F3732" s="4"/>
      <c r="H3732" s="25"/>
      <c r="I3732" s="25"/>
      <c r="M3732" s="42"/>
      <c r="N3732" s="9"/>
      <c r="O3732" s="9"/>
      <c r="P3732" s="9"/>
      <c r="Q3732" s="8"/>
      <c r="R3732" s="8"/>
      <c r="S3732" s="42"/>
      <c r="T3732" s="42"/>
      <c r="U3732" s="42"/>
      <c r="V3732" s="42"/>
      <c r="W3732" s="42"/>
      <c r="X3732" s="42"/>
      <c r="Y3732" s="25"/>
    </row>
    <row r="3733" spans="5:25">
      <c r="E3733" s="38"/>
      <c r="F3733" s="4"/>
      <c r="H3733" s="25"/>
      <c r="I3733" s="25"/>
      <c r="M3733" s="42"/>
      <c r="N3733" s="9"/>
      <c r="O3733" s="9"/>
      <c r="P3733" s="9"/>
      <c r="Q3733" s="8"/>
      <c r="R3733" s="8"/>
      <c r="S3733" s="42"/>
      <c r="T3733" s="42"/>
      <c r="U3733" s="42"/>
      <c r="V3733" s="42"/>
      <c r="W3733" s="42"/>
      <c r="X3733" s="42"/>
      <c r="Y3733" s="25"/>
    </row>
    <row r="3734" spans="5:25">
      <c r="F3734" s="4"/>
      <c r="H3734" s="25"/>
      <c r="I3734" s="25"/>
      <c r="M3734" s="42"/>
      <c r="N3734" s="9"/>
      <c r="O3734" s="9"/>
      <c r="P3734" s="9"/>
      <c r="Q3734" s="8"/>
      <c r="R3734" s="8"/>
      <c r="S3734" s="42"/>
      <c r="T3734" s="42"/>
      <c r="U3734" s="42"/>
      <c r="V3734" s="42"/>
      <c r="W3734" s="42"/>
      <c r="X3734" s="42"/>
      <c r="Y3734" s="25"/>
    </row>
    <row r="3735" spans="5:25">
      <c r="F3735" s="4"/>
      <c r="H3735" s="25"/>
      <c r="I3735" s="25"/>
      <c r="M3735" s="42"/>
      <c r="N3735" s="9"/>
      <c r="O3735" s="9"/>
      <c r="P3735" s="9"/>
      <c r="Q3735" s="8"/>
      <c r="R3735" s="8"/>
      <c r="S3735" s="42"/>
      <c r="T3735" s="42"/>
      <c r="U3735" s="42"/>
      <c r="V3735" s="42"/>
      <c r="W3735" s="42"/>
      <c r="X3735" s="42"/>
      <c r="Y3735" s="25"/>
    </row>
    <row r="3736" spans="5:25">
      <c r="F3736" s="4"/>
      <c r="H3736" s="25"/>
      <c r="I3736" s="25"/>
      <c r="M3736" s="42"/>
      <c r="N3736" s="9"/>
      <c r="O3736" s="9"/>
      <c r="P3736" s="9"/>
      <c r="Q3736" s="8"/>
      <c r="R3736" s="8"/>
      <c r="S3736" s="42"/>
      <c r="T3736" s="42"/>
      <c r="U3736" s="42"/>
      <c r="V3736" s="42"/>
      <c r="W3736" s="42"/>
      <c r="X3736" s="42"/>
      <c r="Y3736" s="25"/>
    </row>
    <row r="3737" spans="5:25">
      <c r="F3737" s="4"/>
      <c r="H3737" s="25"/>
      <c r="I3737" s="25"/>
      <c r="M3737" s="42"/>
      <c r="N3737" s="9"/>
      <c r="O3737" s="9"/>
      <c r="P3737" s="9"/>
      <c r="Q3737" s="8"/>
      <c r="R3737" s="8"/>
      <c r="S3737" s="42"/>
      <c r="T3737" s="42"/>
      <c r="U3737" s="42"/>
      <c r="V3737" s="42"/>
      <c r="W3737" s="42"/>
      <c r="X3737" s="42"/>
      <c r="Y3737" s="25"/>
    </row>
    <row r="3738" spans="5:25">
      <c r="F3738" s="4"/>
      <c r="H3738" s="25"/>
      <c r="I3738" s="25"/>
      <c r="M3738" s="42"/>
      <c r="N3738" s="9"/>
      <c r="O3738" s="9"/>
      <c r="P3738" s="9"/>
      <c r="Q3738" s="8"/>
      <c r="R3738" s="8"/>
      <c r="S3738" s="42"/>
      <c r="T3738" s="42"/>
      <c r="U3738" s="42"/>
      <c r="V3738" s="42"/>
      <c r="W3738" s="42"/>
      <c r="X3738" s="42"/>
      <c r="Y3738" s="25"/>
    </row>
    <row r="3739" spans="5:25">
      <c r="F3739" s="4"/>
      <c r="H3739" s="25"/>
      <c r="I3739" s="25"/>
      <c r="M3739" s="42"/>
      <c r="N3739" s="9"/>
      <c r="O3739" s="9"/>
      <c r="P3739" s="9"/>
      <c r="Q3739" s="8"/>
      <c r="R3739" s="8"/>
      <c r="S3739" s="42"/>
      <c r="T3739" s="42"/>
      <c r="U3739" s="42"/>
      <c r="V3739" s="42"/>
      <c r="W3739" s="42"/>
      <c r="X3739" s="42"/>
      <c r="Y3739" s="25"/>
    </row>
    <row r="3740" spans="5:25">
      <c r="F3740" s="4"/>
      <c r="H3740" s="25"/>
      <c r="I3740" s="25"/>
      <c r="M3740" s="42"/>
      <c r="N3740" s="9"/>
      <c r="O3740" s="9"/>
      <c r="P3740" s="9"/>
      <c r="Q3740" s="8"/>
      <c r="R3740" s="8"/>
      <c r="S3740" s="42"/>
      <c r="T3740" s="42"/>
      <c r="U3740" s="42"/>
      <c r="V3740" s="42"/>
      <c r="W3740" s="42"/>
      <c r="X3740" s="42"/>
      <c r="Y3740" s="25"/>
    </row>
    <row r="3741" spans="5:25">
      <c r="F3741" s="4"/>
      <c r="H3741" s="25"/>
      <c r="I3741" s="25"/>
      <c r="M3741" s="42"/>
      <c r="N3741" s="9"/>
      <c r="O3741" s="9"/>
      <c r="P3741" s="9"/>
      <c r="Q3741" s="8"/>
      <c r="R3741" s="8"/>
      <c r="S3741" s="42"/>
      <c r="T3741" s="42"/>
      <c r="U3741" s="42"/>
      <c r="V3741" s="42"/>
      <c r="W3741" s="42"/>
      <c r="X3741" s="42"/>
      <c r="Y3741" s="25"/>
    </row>
    <row r="3742" spans="5:25">
      <c r="F3742" s="4"/>
      <c r="H3742" s="25"/>
      <c r="I3742" s="25"/>
      <c r="M3742" s="42"/>
      <c r="N3742" s="9"/>
      <c r="O3742" s="9"/>
      <c r="P3742" s="9"/>
      <c r="Q3742" s="8"/>
      <c r="R3742" s="8"/>
      <c r="S3742" s="42"/>
      <c r="T3742" s="42"/>
      <c r="U3742" s="42"/>
      <c r="V3742" s="42"/>
      <c r="W3742" s="42"/>
      <c r="X3742" s="42"/>
      <c r="Y3742" s="25"/>
    </row>
    <row r="3743" spans="5:25">
      <c r="F3743" s="4"/>
      <c r="H3743" s="25"/>
      <c r="I3743" s="25"/>
      <c r="M3743" s="42"/>
      <c r="N3743" s="9"/>
      <c r="O3743" s="9"/>
      <c r="P3743" s="9"/>
      <c r="Q3743" s="8"/>
      <c r="R3743" s="8"/>
      <c r="S3743" s="42"/>
      <c r="T3743" s="42"/>
      <c r="U3743" s="42"/>
      <c r="V3743" s="42"/>
      <c r="W3743" s="42"/>
      <c r="X3743" s="42"/>
      <c r="Y3743" s="25"/>
    </row>
    <row r="3744" spans="5:25">
      <c r="F3744" s="4"/>
      <c r="H3744" s="25"/>
      <c r="I3744" s="25"/>
      <c r="M3744" s="42"/>
      <c r="N3744" s="9"/>
      <c r="O3744" s="9"/>
      <c r="P3744" s="9"/>
      <c r="Q3744" s="8"/>
      <c r="R3744" s="8"/>
      <c r="S3744" s="42"/>
      <c r="T3744" s="42"/>
      <c r="U3744" s="42"/>
      <c r="V3744" s="42"/>
      <c r="W3744" s="42"/>
      <c r="X3744" s="42"/>
      <c r="Y3744" s="25"/>
    </row>
    <row r="3745" spans="6:25">
      <c r="F3745" s="4"/>
      <c r="H3745" s="25"/>
      <c r="I3745" s="25"/>
      <c r="M3745" s="42"/>
      <c r="N3745" s="9"/>
      <c r="O3745" s="9"/>
      <c r="P3745" s="9"/>
      <c r="Q3745" s="8"/>
      <c r="R3745" s="8"/>
      <c r="S3745" s="42"/>
      <c r="T3745" s="42"/>
      <c r="U3745" s="42"/>
      <c r="V3745" s="42"/>
      <c r="W3745" s="42"/>
      <c r="X3745" s="42"/>
      <c r="Y3745" s="25"/>
    </row>
    <row r="3746" spans="6:25">
      <c r="F3746" s="4"/>
      <c r="H3746" s="25"/>
      <c r="I3746" s="25"/>
      <c r="M3746" s="42"/>
      <c r="N3746" s="9"/>
      <c r="O3746" s="9"/>
      <c r="P3746" s="9"/>
      <c r="Q3746" s="8"/>
      <c r="R3746" s="8"/>
      <c r="S3746" s="42"/>
      <c r="T3746" s="42"/>
      <c r="U3746" s="42"/>
      <c r="V3746" s="42"/>
      <c r="W3746" s="42"/>
      <c r="X3746" s="42"/>
      <c r="Y3746" s="25"/>
    </row>
    <row r="3747" spans="6:25">
      <c r="F3747" s="4"/>
      <c r="H3747" s="25"/>
      <c r="I3747" s="25"/>
      <c r="M3747" s="42"/>
      <c r="N3747" s="9"/>
      <c r="O3747" s="9"/>
      <c r="P3747" s="9"/>
      <c r="Q3747" s="8"/>
      <c r="R3747" s="8"/>
      <c r="S3747" s="42"/>
      <c r="T3747" s="42"/>
      <c r="U3747" s="42"/>
      <c r="V3747" s="42"/>
      <c r="W3747" s="42"/>
      <c r="X3747" s="42"/>
      <c r="Y3747" s="25"/>
    </row>
    <row r="3748" spans="6:25">
      <c r="F3748" s="4"/>
      <c r="H3748" s="25"/>
      <c r="I3748" s="25"/>
      <c r="M3748" s="42"/>
      <c r="N3748" s="9"/>
      <c r="O3748" s="9"/>
      <c r="P3748" s="9"/>
      <c r="Q3748" s="8"/>
      <c r="R3748" s="8"/>
      <c r="S3748" s="42"/>
      <c r="T3748" s="42"/>
      <c r="U3748" s="42"/>
      <c r="V3748" s="42"/>
      <c r="W3748" s="42"/>
      <c r="X3748" s="42"/>
      <c r="Y3748" s="25"/>
    </row>
    <row r="3749" spans="6:25">
      <c r="F3749" s="4"/>
      <c r="H3749" s="25"/>
      <c r="I3749" s="25"/>
      <c r="M3749" s="42"/>
      <c r="N3749" s="9"/>
      <c r="O3749" s="9"/>
      <c r="P3749" s="9"/>
      <c r="Q3749" s="8"/>
      <c r="R3749" s="8"/>
      <c r="S3749" s="42"/>
      <c r="T3749" s="42"/>
      <c r="U3749" s="42"/>
      <c r="V3749" s="42"/>
      <c r="W3749" s="42"/>
      <c r="X3749" s="42"/>
      <c r="Y3749" s="25"/>
    </row>
    <row r="3750" spans="6:25">
      <c r="F3750" s="4"/>
      <c r="H3750" s="25"/>
      <c r="I3750" s="25"/>
      <c r="M3750" s="42"/>
      <c r="N3750" s="9"/>
      <c r="O3750" s="9"/>
      <c r="P3750" s="9"/>
      <c r="Q3750" s="8"/>
      <c r="R3750" s="8"/>
      <c r="S3750" s="42"/>
      <c r="T3750" s="42"/>
      <c r="U3750" s="42"/>
      <c r="V3750" s="42"/>
      <c r="W3750" s="42"/>
      <c r="X3750" s="42"/>
      <c r="Y3750" s="25"/>
    </row>
    <row r="3751" spans="6:25">
      <c r="F3751" s="4"/>
      <c r="H3751" s="25"/>
      <c r="I3751" s="25"/>
      <c r="M3751" s="42"/>
      <c r="N3751" s="9"/>
      <c r="O3751" s="9"/>
      <c r="P3751" s="9"/>
      <c r="Q3751" s="8"/>
      <c r="R3751" s="8"/>
      <c r="S3751" s="42"/>
      <c r="T3751" s="42"/>
      <c r="U3751" s="42"/>
      <c r="V3751" s="42"/>
      <c r="W3751" s="42"/>
      <c r="X3751" s="42"/>
      <c r="Y3751" s="25"/>
    </row>
    <row r="3752" spans="6:25">
      <c r="F3752" s="4"/>
      <c r="H3752" s="25"/>
      <c r="I3752" s="25"/>
      <c r="M3752" s="42"/>
      <c r="N3752" s="9"/>
      <c r="O3752" s="9"/>
      <c r="P3752" s="9"/>
      <c r="Q3752" s="8"/>
      <c r="R3752" s="8"/>
      <c r="S3752" s="42"/>
      <c r="T3752" s="42"/>
      <c r="U3752" s="42"/>
      <c r="V3752" s="42"/>
      <c r="W3752" s="42"/>
      <c r="X3752" s="42"/>
      <c r="Y3752" s="25"/>
    </row>
    <row r="3753" spans="6:25">
      <c r="F3753" s="4"/>
      <c r="H3753" s="25"/>
      <c r="I3753" s="25"/>
      <c r="M3753" s="42"/>
      <c r="N3753" s="9"/>
      <c r="O3753" s="9"/>
      <c r="P3753" s="9"/>
      <c r="Q3753" s="8"/>
      <c r="R3753" s="8"/>
      <c r="S3753" s="42"/>
      <c r="T3753" s="42"/>
      <c r="U3753" s="42"/>
      <c r="V3753" s="42"/>
      <c r="W3753" s="42"/>
      <c r="X3753" s="42"/>
      <c r="Y3753" s="25"/>
    </row>
    <row r="3754" spans="6:25">
      <c r="F3754" s="4"/>
      <c r="H3754" s="25"/>
      <c r="I3754" s="25"/>
      <c r="M3754" s="42"/>
      <c r="N3754" s="9"/>
      <c r="O3754" s="9"/>
      <c r="P3754" s="9"/>
      <c r="Q3754" s="8"/>
      <c r="R3754" s="8"/>
      <c r="S3754" s="42"/>
      <c r="T3754" s="42"/>
      <c r="U3754" s="42"/>
      <c r="V3754" s="42"/>
      <c r="W3754" s="42"/>
      <c r="X3754" s="42"/>
      <c r="Y3754" s="25"/>
    </row>
    <row r="3755" spans="6:25">
      <c r="F3755" s="4"/>
      <c r="H3755" s="25"/>
      <c r="I3755" s="25"/>
      <c r="M3755" s="42"/>
      <c r="N3755" s="9"/>
      <c r="O3755" s="9"/>
      <c r="P3755" s="9"/>
      <c r="Q3755" s="8"/>
      <c r="R3755" s="8"/>
      <c r="S3755" s="42"/>
      <c r="T3755" s="42"/>
      <c r="U3755" s="42"/>
      <c r="V3755" s="42"/>
      <c r="W3755" s="42"/>
      <c r="X3755" s="42"/>
      <c r="Y3755" s="25"/>
    </row>
    <row r="3756" spans="6:25">
      <c r="F3756" s="4"/>
      <c r="H3756" s="25"/>
      <c r="I3756" s="25"/>
      <c r="M3756" s="42"/>
      <c r="N3756" s="9"/>
      <c r="O3756" s="9"/>
      <c r="P3756" s="9"/>
      <c r="Q3756" s="8"/>
      <c r="R3756" s="8"/>
      <c r="S3756" s="42"/>
      <c r="T3756" s="42"/>
      <c r="U3756" s="42"/>
      <c r="V3756" s="42"/>
      <c r="W3756" s="42"/>
      <c r="X3756" s="42"/>
      <c r="Y3756" s="25"/>
    </row>
    <row r="3757" spans="6:25">
      <c r="F3757" s="4"/>
      <c r="H3757" s="25"/>
      <c r="I3757" s="25"/>
      <c r="M3757" s="42"/>
      <c r="N3757" s="9"/>
      <c r="O3757" s="9"/>
      <c r="P3757" s="9"/>
      <c r="Q3757" s="8"/>
      <c r="R3757" s="8"/>
      <c r="S3757" s="42"/>
      <c r="T3757" s="42"/>
      <c r="U3757" s="42"/>
      <c r="V3757" s="42"/>
      <c r="W3757" s="42"/>
      <c r="X3757" s="42"/>
      <c r="Y3757" s="25"/>
    </row>
    <row r="3758" spans="6:25">
      <c r="F3758" s="4"/>
      <c r="H3758" s="25"/>
      <c r="I3758" s="25"/>
      <c r="M3758" s="42"/>
      <c r="N3758" s="9"/>
      <c r="O3758" s="9"/>
      <c r="P3758" s="9"/>
      <c r="Q3758" s="8"/>
      <c r="R3758" s="8"/>
      <c r="S3758" s="42"/>
      <c r="T3758" s="42"/>
      <c r="U3758" s="42"/>
      <c r="V3758" s="42"/>
      <c r="W3758" s="42"/>
      <c r="X3758" s="42"/>
      <c r="Y3758" s="25"/>
    </row>
    <row r="3759" spans="6:25">
      <c r="F3759" s="4"/>
      <c r="H3759" s="25"/>
      <c r="I3759" s="25"/>
      <c r="M3759" s="42"/>
      <c r="N3759" s="9"/>
      <c r="O3759" s="9"/>
      <c r="P3759" s="9"/>
      <c r="Q3759" s="8"/>
      <c r="R3759" s="8"/>
      <c r="S3759" s="42"/>
      <c r="T3759" s="42"/>
      <c r="U3759" s="42"/>
      <c r="V3759" s="42"/>
      <c r="W3759" s="42"/>
      <c r="X3759" s="42"/>
      <c r="Y3759" s="25"/>
    </row>
    <row r="3760" spans="6:25">
      <c r="F3760" s="4"/>
      <c r="H3760" s="25"/>
      <c r="I3760" s="25"/>
      <c r="M3760" s="42"/>
      <c r="N3760" s="9"/>
      <c r="O3760" s="9"/>
      <c r="P3760" s="9"/>
      <c r="Q3760" s="8"/>
      <c r="R3760" s="8"/>
      <c r="S3760" s="42"/>
      <c r="T3760" s="42"/>
      <c r="U3760" s="42"/>
      <c r="V3760" s="42"/>
      <c r="W3760" s="42"/>
      <c r="X3760" s="42"/>
      <c r="Y3760" s="25"/>
    </row>
    <row r="3761" spans="5:25">
      <c r="F3761" s="4"/>
      <c r="H3761" s="25"/>
      <c r="I3761" s="25"/>
      <c r="M3761" s="42"/>
      <c r="N3761" s="9"/>
      <c r="O3761" s="9"/>
      <c r="P3761" s="9"/>
      <c r="Q3761" s="8"/>
      <c r="R3761" s="8"/>
      <c r="S3761" s="42"/>
      <c r="T3761" s="42"/>
      <c r="U3761" s="42"/>
      <c r="V3761" s="42"/>
      <c r="W3761" s="42"/>
      <c r="X3761" s="42"/>
      <c r="Y3761" s="25"/>
    </row>
    <row r="3762" spans="5:25">
      <c r="F3762" s="4"/>
      <c r="H3762" s="25"/>
      <c r="I3762" s="25"/>
      <c r="M3762" s="42"/>
      <c r="N3762" s="9"/>
      <c r="O3762" s="9"/>
      <c r="P3762" s="9"/>
      <c r="Q3762" s="8"/>
      <c r="R3762" s="8"/>
      <c r="S3762" s="42"/>
      <c r="T3762" s="42"/>
      <c r="U3762" s="42"/>
      <c r="V3762" s="42"/>
      <c r="W3762" s="42"/>
      <c r="X3762" s="42"/>
      <c r="Y3762" s="25"/>
    </row>
    <row r="3763" spans="5:25">
      <c r="F3763" s="4"/>
      <c r="H3763" s="25"/>
      <c r="I3763" s="25"/>
      <c r="M3763" s="42"/>
      <c r="N3763" s="9"/>
      <c r="O3763" s="9"/>
      <c r="P3763" s="9"/>
      <c r="Q3763" s="8"/>
      <c r="R3763" s="8"/>
      <c r="S3763" s="42"/>
      <c r="T3763" s="42"/>
      <c r="U3763" s="42"/>
      <c r="V3763" s="42"/>
      <c r="W3763" s="42"/>
      <c r="X3763" s="42"/>
      <c r="Y3763" s="25"/>
    </row>
    <row r="3764" spans="5:25">
      <c r="F3764" s="4"/>
      <c r="H3764" s="25"/>
      <c r="I3764" s="25"/>
      <c r="M3764" s="42"/>
      <c r="N3764" s="9"/>
      <c r="O3764" s="9"/>
      <c r="P3764" s="9"/>
      <c r="Q3764" s="8"/>
      <c r="R3764" s="8"/>
      <c r="S3764" s="42"/>
      <c r="T3764" s="42"/>
      <c r="U3764" s="42"/>
      <c r="V3764" s="42"/>
      <c r="W3764" s="42"/>
      <c r="X3764" s="42"/>
      <c r="Y3764" s="25"/>
    </row>
    <row r="3765" spans="5:25">
      <c r="F3765" s="4"/>
      <c r="H3765" s="25"/>
      <c r="I3765" s="25"/>
      <c r="M3765" s="42"/>
      <c r="N3765" s="9"/>
      <c r="O3765" s="9"/>
      <c r="P3765" s="9"/>
      <c r="Q3765" s="8"/>
      <c r="R3765" s="8"/>
      <c r="S3765" s="42"/>
      <c r="T3765" s="42"/>
      <c r="U3765" s="42"/>
      <c r="V3765" s="42"/>
      <c r="W3765" s="42"/>
      <c r="X3765" s="42"/>
      <c r="Y3765" s="25"/>
    </row>
    <row r="3766" spans="5:25">
      <c r="F3766" s="4"/>
      <c r="H3766" s="25"/>
      <c r="I3766" s="25"/>
      <c r="M3766" s="42"/>
      <c r="N3766" s="9"/>
      <c r="O3766" s="9"/>
      <c r="P3766" s="9"/>
      <c r="Q3766" s="8"/>
      <c r="R3766" s="8"/>
      <c r="S3766" s="42"/>
      <c r="T3766" s="42"/>
      <c r="U3766" s="42"/>
      <c r="V3766" s="42"/>
      <c r="W3766" s="42"/>
      <c r="X3766" s="42"/>
      <c r="Y3766" s="25"/>
    </row>
    <row r="3767" spans="5:25">
      <c r="F3767" s="4"/>
      <c r="H3767" s="25"/>
      <c r="I3767" s="25"/>
      <c r="M3767" s="42"/>
      <c r="N3767" s="9"/>
      <c r="O3767" s="9"/>
      <c r="P3767" s="9"/>
      <c r="Q3767" s="8"/>
      <c r="R3767" s="8"/>
      <c r="S3767" s="42"/>
      <c r="T3767" s="42"/>
      <c r="U3767" s="42"/>
      <c r="V3767" s="42"/>
      <c r="W3767" s="42"/>
      <c r="X3767" s="42"/>
      <c r="Y3767" s="25"/>
    </row>
    <row r="3768" spans="5:25">
      <c r="F3768" s="4"/>
      <c r="H3768" s="25"/>
      <c r="I3768" s="25"/>
      <c r="M3768" s="42"/>
      <c r="N3768" s="9"/>
      <c r="O3768" s="9"/>
      <c r="P3768" s="9"/>
      <c r="Q3768" s="8"/>
      <c r="R3768" s="8"/>
      <c r="S3768" s="42"/>
      <c r="T3768" s="42"/>
      <c r="U3768" s="42"/>
      <c r="V3768" s="42"/>
      <c r="W3768" s="42"/>
      <c r="X3768" s="42"/>
      <c r="Y3768" s="25"/>
    </row>
    <row r="3769" spans="5:25">
      <c r="F3769" s="4"/>
      <c r="H3769" s="25"/>
      <c r="I3769" s="25"/>
      <c r="M3769" s="42"/>
      <c r="N3769" s="9"/>
      <c r="O3769" s="9"/>
      <c r="P3769" s="9"/>
      <c r="Q3769" s="8"/>
      <c r="R3769" s="8"/>
      <c r="S3769" s="42"/>
      <c r="T3769" s="42"/>
      <c r="U3769" s="42"/>
      <c r="V3769" s="42"/>
      <c r="W3769" s="42"/>
      <c r="X3769" s="42"/>
      <c r="Y3769" s="25"/>
    </row>
    <row r="3770" spans="5:25">
      <c r="F3770" s="4"/>
      <c r="H3770" s="25"/>
      <c r="I3770" s="25"/>
      <c r="M3770" s="42"/>
      <c r="N3770" s="9"/>
      <c r="O3770" s="9"/>
      <c r="P3770" s="9"/>
      <c r="Q3770" s="8"/>
      <c r="R3770" s="8"/>
      <c r="S3770" s="42"/>
      <c r="T3770" s="42"/>
      <c r="U3770" s="42"/>
      <c r="V3770" s="42"/>
      <c r="W3770" s="42"/>
      <c r="X3770" s="42"/>
      <c r="Y3770" s="25"/>
    </row>
    <row r="3771" spans="5:25">
      <c r="F3771" s="4"/>
      <c r="H3771" s="25"/>
      <c r="I3771" s="25"/>
      <c r="M3771" s="42"/>
      <c r="N3771" s="9"/>
      <c r="O3771" s="9"/>
      <c r="P3771" s="9"/>
      <c r="Q3771" s="8"/>
      <c r="R3771" s="8"/>
      <c r="S3771" s="42"/>
      <c r="T3771" s="42"/>
      <c r="U3771" s="42"/>
      <c r="V3771" s="42"/>
      <c r="W3771" s="42"/>
      <c r="X3771" s="42"/>
      <c r="Y3771" s="25"/>
    </row>
    <row r="3772" spans="5:25">
      <c r="F3772" s="4"/>
      <c r="H3772" s="25"/>
      <c r="I3772" s="25"/>
      <c r="M3772" s="42"/>
      <c r="N3772" s="9"/>
      <c r="O3772" s="9"/>
      <c r="P3772" s="9"/>
      <c r="Q3772" s="8"/>
      <c r="R3772" s="8"/>
      <c r="S3772" s="42"/>
      <c r="T3772" s="42"/>
      <c r="U3772" s="42"/>
      <c r="V3772" s="42"/>
      <c r="W3772" s="42"/>
      <c r="X3772" s="42"/>
      <c r="Y3772" s="25"/>
    </row>
    <row r="3773" spans="5:25">
      <c r="F3773" s="4"/>
      <c r="H3773" s="25"/>
      <c r="I3773" s="25"/>
      <c r="M3773" s="42"/>
      <c r="N3773" s="9"/>
      <c r="O3773" s="9"/>
      <c r="P3773" s="9"/>
      <c r="Q3773" s="8"/>
      <c r="R3773" s="8"/>
      <c r="S3773" s="42"/>
      <c r="T3773" s="42"/>
      <c r="U3773" s="42"/>
      <c r="V3773" s="42"/>
      <c r="W3773" s="42"/>
      <c r="X3773" s="42"/>
      <c r="Y3773" s="25"/>
    </row>
    <row r="3774" spans="5:25">
      <c r="E3774" s="38"/>
      <c r="F3774" s="4"/>
      <c r="H3774" s="25"/>
      <c r="I3774" s="25"/>
      <c r="M3774" s="42"/>
      <c r="N3774" s="9"/>
      <c r="O3774" s="9"/>
      <c r="P3774" s="9"/>
      <c r="Q3774" s="8"/>
      <c r="R3774" s="8"/>
      <c r="S3774" s="42"/>
      <c r="T3774" s="42"/>
      <c r="U3774" s="42"/>
      <c r="V3774" s="42"/>
      <c r="W3774" s="42"/>
      <c r="X3774" s="42"/>
      <c r="Y3774" s="25"/>
    </row>
    <row r="3775" spans="5:25">
      <c r="F3775" s="4"/>
      <c r="H3775" s="25"/>
      <c r="I3775" s="25"/>
      <c r="M3775" s="42"/>
      <c r="N3775" s="9"/>
      <c r="O3775" s="9"/>
      <c r="P3775" s="9"/>
      <c r="Q3775" s="8"/>
      <c r="R3775" s="8"/>
      <c r="S3775" s="42"/>
      <c r="T3775" s="42"/>
      <c r="U3775" s="42"/>
      <c r="V3775" s="42"/>
      <c r="W3775" s="42"/>
      <c r="X3775" s="42"/>
      <c r="Y3775" s="25"/>
    </row>
    <row r="3776" spans="5:25">
      <c r="F3776" s="4"/>
      <c r="H3776" s="25"/>
      <c r="I3776" s="25"/>
      <c r="M3776" s="42"/>
      <c r="N3776" s="9"/>
      <c r="O3776" s="9"/>
      <c r="P3776" s="9"/>
      <c r="Q3776" s="8"/>
      <c r="R3776" s="8"/>
      <c r="S3776" s="42"/>
      <c r="T3776" s="42"/>
      <c r="U3776" s="42"/>
      <c r="V3776" s="42"/>
      <c r="W3776" s="42"/>
      <c r="X3776" s="42"/>
      <c r="Y3776" s="25"/>
    </row>
    <row r="3777" spans="5:25">
      <c r="F3777" s="4"/>
      <c r="H3777" s="25"/>
      <c r="I3777" s="25"/>
      <c r="M3777" s="42"/>
      <c r="N3777" s="9"/>
      <c r="O3777" s="9"/>
      <c r="P3777" s="9"/>
      <c r="Q3777" s="8"/>
      <c r="R3777" s="8"/>
      <c r="S3777" s="42"/>
      <c r="T3777" s="42"/>
      <c r="U3777" s="42"/>
      <c r="V3777" s="42"/>
      <c r="W3777" s="42"/>
      <c r="X3777" s="42"/>
      <c r="Y3777" s="25"/>
    </row>
    <row r="3778" spans="5:25">
      <c r="E3778" s="38"/>
      <c r="F3778" s="4"/>
      <c r="H3778" s="25"/>
      <c r="I3778" s="25"/>
      <c r="M3778" s="42"/>
      <c r="N3778" s="9"/>
      <c r="O3778" s="9"/>
      <c r="P3778" s="9"/>
      <c r="Q3778" s="8"/>
      <c r="R3778" s="8"/>
      <c r="S3778" s="42"/>
      <c r="T3778" s="42"/>
      <c r="U3778" s="42"/>
      <c r="V3778" s="42"/>
      <c r="W3778" s="42"/>
      <c r="X3778" s="42"/>
      <c r="Y3778" s="25"/>
    </row>
    <row r="3779" spans="5:25">
      <c r="F3779" s="4"/>
      <c r="H3779" s="25"/>
      <c r="I3779" s="25"/>
      <c r="M3779" s="42"/>
      <c r="N3779" s="9"/>
      <c r="O3779" s="9"/>
      <c r="P3779" s="9"/>
      <c r="Q3779" s="8"/>
      <c r="R3779" s="8"/>
      <c r="S3779" s="42"/>
      <c r="T3779" s="42"/>
      <c r="U3779" s="42"/>
      <c r="V3779" s="42"/>
      <c r="W3779" s="42"/>
      <c r="X3779" s="42"/>
      <c r="Y3779" s="25"/>
    </row>
    <row r="3780" spans="5:25">
      <c r="F3780" s="4"/>
      <c r="H3780" s="25"/>
      <c r="I3780" s="25"/>
      <c r="M3780" s="42"/>
      <c r="N3780" s="9"/>
      <c r="O3780" s="9"/>
      <c r="P3780" s="9"/>
      <c r="Q3780" s="8"/>
      <c r="R3780" s="8"/>
      <c r="S3780" s="42"/>
      <c r="T3780" s="42"/>
      <c r="U3780" s="42"/>
      <c r="V3780" s="42"/>
      <c r="W3780" s="42"/>
      <c r="X3780" s="42"/>
      <c r="Y3780" s="25"/>
    </row>
    <row r="3781" spans="5:25">
      <c r="F3781" s="4"/>
      <c r="H3781" s="25"/>
      <c r="I3781" s="25"/>
      <c r="M3781" s="42"/>
      <c r="N3781" s="9"/>
      <c r="O3781" s="9"/>
      <c r="P3781" s="9"/>
      <c r="Q3781" s="8"/>
      <c r="R3781" s="8"/>
      <c r="S3781" s="42"/>
      <c r="T3781" s="42"/>
      <c r="U3781" s="42"/>
      <c r="V3781" s="42"/>
      <c r="W3781" s="42"/>
      <c r="X3781" s="42"/>
      <c r="Y3781" s="25"/>
    </row>
    <row r="3782" spans="5:25">
      <c r="F3782" s="4"/>
      <c r="H3782" s="25"/>
      <c r="I3782" s="25"/>
      <c r="M3782" s="42"/>
      <c r="N3782" s="9"/>
      <c r="O3782" s="9"/>
      <c r="P3782" s="9"/>
      <c r="Q3782" s="8"/>
      <c r="R3782" s="8"/>
      <c r="S3782" s="42"/>
      <c r="T3782" s="42"/>
      <c r="U3782" s="42"/>
      <c r="V3782" s="42"/>
      <c r="W3782" s="42"/>
      <c r="X3782" s="42"/>
      <c r="Y3782" s="25"/>
    </row>
    <row r="3783" spans="5:25">
      <c r="E3783" s="38"/>
      <c r="F3783" s="4"/>
      <c r="H3783" s="25"/>
      <c r="I3783" s="25"/>
      <c r="M3783" s="42"/>
      <c r="N3783" s="9"/>
      <c r="O3783" s="9"/>
      <c r="P3783" s="9"/>
      <c r="Q3783" s="8"/>
      <c r="R3783" s="8"/>
      <c r="S3783" s="42"/>
      <c r="T3783" s="42"/>
      <c r="U3783" s="42"/>
      <c r="V3783" s="42"/>
      <c r="W3783" s="42"/>
      <c r="X3783" s="42"/>
      <c r="Y3783" s="25"/>
    </row>
    <row r="3784" spans="5:25">
      <c r="F3784" s="4"/>
      <c r="H3784" s="25"/>
      <c r="I3784" s="25"/>
      <c r="M3784" s="42"/>
      <c r="N3784" s="9"/>
      <c r="O3784" s="9"/>
      <c r="P3784" s="9"/>
      <c r="Q3784" s="8"/>
      <c r="R3784" s="8"/>
      <c r="S3784" s="42"/>
      <c r="T3784" s="42"/>
      <c r="U3784" s="42"/>
      <c r="V3784" s="42"/>
      <c r="W3784" s="42"/>
      <c r="X3784" s="42"/>
      <c r="Y3784" s="25"/>
    </row>
    <row r="3785" spans="5:25">
      <c r="E3785" s="38"/>
      <c r="F3785" s="4"/>
      <c r="H3785" s="25"/>
      <c r="I3785" s="25"/>
      <c r="M3785" s="42"/>
      <c r="N3785" s="9"/>
      <c r="O3785" s="9"/>
      <c r="P3785" s="9"/>
      <c r="Q3785" s="8"/>
      <c r="R3785" s="8"/>
      <c r="S3785" s="42"/>
      <c r="T3785" s="42"/>
      <c r="U3785" s="42"/>
      <c r="V3785" s="42"/>
      <c r="W3785" s="42"/>
      <c r="X3785" s="42"/>
      <c r="Y3785" s="25"/>
    </row>
    <row r="3786" spans="5:25">
      <c r="F3786" s="4"/>
      <c r="H3786" s="25"/>
      <c r="I3786" s="25"/>
      <c r="M3786" s="42"/>
      <c r="N3786" s="9"/>
      <c r="O3786" s="9"/>
      <c r="P3786" s="9"/>
      <c r="Q3786" s="8"/>
      <c r="R3786" s="8"/>
      <c r="S3786" s="42"/>
      <c r="T3786" s="42"/>
      <c r="U3786" s="42"/>
      <c r="V3786" s="42"/>
      <c r="W3786" s="42"/>
      <c r="X3786" s="42"/>
      <c r="Y3786" s="25"/>
    </row>
    <row r="3787" spans="5:25">
      <c r="F3787" s="4"/>
      <c r="H3787" s="25"/>
      <c r="I3787" s="25"/>
      <c r="M3787" s="42"/>
      <c r="N3787" s="9"/>
      <c r="O3787" s="9"/>
      <c r="P3787" s="9"/>
      <c r="Q3787" s="8"/>
      <c r="R3787" s="8"/>
      <c r="S3787" s="42"/>
      <c r="T3787" s="42"/>
      <c r="U3787" s="42"/>
      <c r="V3787" s="42"/>
      <c r="W3787" s="42"/>
      <c r="X3787" s="42"/>
      <c r="Y3787" s="25"/>
    </row>
    <row r="3788" spans="5:25">
      <c r="F3788" s="4"/>
      <c r="H3788" s="25"/>
      <c r="I3788" s="25"/>
      <c r="M3788" s="42"/>
      <c r="N3788" s="9"/>
      <c r="O3788" s="9"/>
      <c r="P3788" s="9"/>
      <c r="Q3788" s="8"/>
      <c r="R3788" s="8"/>
      <c r="S3788" s="42"/>
      <c r="T3788" s="42"/>
      <c r="U3788" s="42"/>
      <c r="V3788" s="42"/>
      <c r="W3788" s="42"/>
      <c r="X3788" s="42"/>
      <c r="Y3788" s="25"/>
    </row>
    <row r="3789" spans="5:25">
      <c r="F3789" s="4"/>
      <c r="H3789" s="25"/>
      <c r="I3789" s="25"/>
      <c r="M3789" s="42"/>
      <c r="N3789" s="9"/>
      <c r="O3789" s="9"/>
      <c r="P3789" s="9"/>
      <c r="Q3789" s="8"/>
      <c r="R3789" s="8"/>
      <c r="S3789" s="42"/>
      <c r="T3789" s="42"/>
      <c r="U3789" s="42"/>
      <c r="V3789" s="42"/>
      <c r="W3789" s="42"/>
      <c r="X3789" s="42"/>
      <c r="Y3789" s="25"/>
    </row>
    <row r="3790" spans="5:25">
      <c r="E3790" s="38"/>
      <c r="F3790" s="4"/>
      <c r="H3790" s="25"/>
      <c r="I3790" s="25"/>
      <c r="M3790" s="42"/>
      <c r="N3790" s="9"/>
      <c r="O3790" s="9"/>
      <c r="P3790" s="9"/>
      <c r="Q3790" s="8"/>
      <c r="R3790" s="8"/>
      <c r="S3790" s="42"/>
      <c r="T3790" s="42"/>
      <c r="U3790" s="42"/>
      <c r="V3790" s="42"/>
      <c r="W3790" s="42"/>
      <c r="X3790" s="42"/>
      <c r="Y3790" s="25"/>
    </row>
    <row r="3791" spans="5:25">
      <c r="F3791" s="4"/>
      <c r="H3791" s="25"/>
      <c r="I3791" s="25"/>
      <c r="M3791" s="42"/>
      <c r="N3791" s="9"/>
      <c r="O3791" s="9"/>
      <c r="P3791" s="9"/>
      <c r="Q3791" s="8"/>
      <c r="R3791" s="8"/>
      <c r="S3791" s="42"/>
      <c r="T3791" s="42"/>
      <c r="U3791" s="42"/>
      <c r="V3791" s="42"/>
      <c r="W3791" s="42"/>
      <c r="X3791" s="42"/>
      <c r="Y3791" s="25"/>
    </row>
    <row r="3792" spans="5:25">
      <c r="F3792" s="4"/>
      <c r="H3792" s="25"/>
      <c r="I3792" s="25"/>
      <c r="M3792" s="42"/>
      <c r="N3792" s="9"/>
      <c r="O3792" s="9"/>
      <c r="P3792" s="9"/>
      <c r="Q3792" s="8"/>
      <c r="R3792" s="8"/>
      <c r="S3792" s="42"/>
      <c r="T3792" s="42"/>
      <c r="U3792" s="42"/>
      <c r="V3792" s="42"/>
      <c r="W3792" s="42"/>
      <c r="X3792" s="42"/>
      <c r="Y3792" s="25"/>
    </row>
    <row r="3793" spans="5:25">
      <c r="E3793" s="38"/>
      <c r="F3793" s="4"/>
      <c r="H3793" s="25"/>
      <c r="I3793" s="25"/>
      <c r="M3793" s="42"/>
      <c r="N3793" s="9"/>
      <c r="O3793" s="9"/>
      <c r="P3793" s="9"/>
      <c r="Q3793" s="8"/>
      <c r="R3793" s="8"/>
      <c r="S3793" s="42"/>
      <c r="T3793" s="42"/>
      <c r="U3793" s="42"/>
      <c r="V3793" s="42"/>
      <c r="W3793" s="42"/>
      <c r="X3793" s="42"/>
      <c r="Y3793" s="25"/>
    </row>
    <row r="3794" spans="5:25">
      <c r="F3794" s="4"/>
      <c r="H3794" s="25"/>
      <c r="I3794" s="25"/>
      <c r="M3794" s="42"/>
      <c r="N3794" s="9"/>
      <c r="O3794" s="9"/>
      <c r="P3794" s="9"/>
      <c r="Q3794" s="8"/>
      <c r="R3794" s="8"/>
      <c r="S3794" s="42"/>
      <c r="T3794" s="42"/>
      <c r="U3794" s="42"/>
      <c r="V3794" s="42"/>
      <c r="W3794" s="42"/>
      <c r="X3794" s="42"/>
      <c r="Y3794" s="25"/>
    </row>
    <row r="3795" spans="5:25">
      <c r="F3795" s="4"/>
      <c r="H3795" s="25"/>
      <c r="I3795" s="25"/>
      <c r="M3795" s="42"/>
      <c r="N3795" s="9"/>
      <c r="O3795" s="9"/>
      <c r="P3795" s="9"/>
      <c r="Q3795" s="8"/>
      <c r="R3795" s="8"/>
      <c r="S3795" s="42"/>
      <c r="T3795" s="42"/>
      <c r="U3795" s="42"/>
      <c r="V3795" s="42"/>
      <c r="W3795" s="42"/>
      <c r="X3795" s="42"/>
      <c r="Y3795" s="25"/>
    </row>
    <row r="3796" spans="5:25">
      <c r="F3796" s="4"/>
      <c r="H3796" s="25"/>
      <c r="I3796" s="25"/>
      <c r="M3796" s="42"/>
      <c r="N3796" s="9"/>
      <c r="O3796" s="9"/>
      <c r="P3796" s="9"/>
      <c r="Q3796" s="8"/>
      <c r="R3796" s="8"/>
      <c r="S3796" s="42"/>
      <c r="T3796" s="42"/>
      <c r="U3796" s="42"/>
      <c r="V3796" s="42"/>
      <c r="W3796" s="42"/>
      <c r="X3796" s="42"/>
      <c r="Y3796" s="25"/>
    </row>
    <row r="3797" spans="5:25">
      <c r="E3797" s="38"/>
      <c r="F3797" s="4"/>
      <c r="H3797" s="25"/>
      <c r="I3797" s="25"/>
      <c r="M3797" s="42"/>
      <c r="N3797" s="9"/>
      <c r="O3797" s="9"/>
      <c r="P3797" s="9"/>
      <c r="Q3797" s="8"/>
      <c r="R3797" s="8"/>
      <c r="S3797" s="42"/>
      <c r="T3797" s="42"/>
      <c r="U3797" s="42"/>
      <c r="V3797" s="42"/>
      <c r="W3797" s="42"/>
      <c r="X3797" s="42"/>
      <c r="Y3797" s="25"/>
    </row>
    <row r="3798" spans="5:25">
      <c r="F3798" s="4"/>
      <c r="H3798" s="25"/>
      <c r="I3798" s="25"/>
      <c r="M3798" s="42"/>
      <c r="N3798" s="9"/>
      <c r="O3798" s="9"/>
      <c r="P3798" s="9"/>
      <c r="Q3798" s="8"/>
      <c r="R3798" s="8"/>
      <c r="S3798" s="42"/>
      <c r="T3798" s="42"/>
      <c r="U3798" s="42"/>
      <c r="V3798" s="42"/>
      <c r="W3798" s="42"/>
      <c r="X3798" s="42"/>
      <c r="Y3798" s="25"/>
    </row>
    <row r="3799" spans="5:25">
      <c r="F3799" s="4"/>
      <c r="H3799" s="25"/>
      <c r="I3799" s="25"/>
      <c r="M3799" s="42"/>
      <c r="N3799" s="9"/>
      <c r="O3799" s="9"/>
      <c r="P3799" s="9"/>
      <c r="Q3799" s="8"/>
      <c r="R3799" s="8"/>
      <c r="S3799" s="42"/>
      <c r="T3799" s="42"/>
      <c r="U3799" s="42"/>
      <c r="V3799" s="42"/>
      <c r="W3799" s="42"/>
      <c r="X3799" s="42"/>
      <c r="Y3799" s="25"/>
    </row>
    <row r="3800" spans="5:25">
      <c r="F3800" s="4"/>
      <c r="H3800" s="25"/>
      <c r="I3800" s="25"/>
      <c r="M3800" s="42"/>
      <c r="N3800" s="9"/>
      <c r="O3800" s="9"/>
      <c r="P3800" s="9"/>
      <c r="Q3800" s="8"/>
      <c r="R3800" s="8"/>
      <c r="S3800" s="42"/>
      <c r="T3800" s="42"/>
      <c r="U3800" s="42"/>
      <c r="V3800" s="42"/>
      <c r="W3800" s="42"/>
      <c r="X3800" s="42"/>
      <c r="Y3800" s="25"/>
    </row>
    <row r="3801" spans="5:25">
      <c r="F3801" s="4"/>
      <c r="H3801" s="25"/>
      <c r="I3801" s="25"/>
      <c r="M3801" s="42"/>
      <c r="N3801" s="9"/>
      <c r="O3801" s="9"/>
      <c r="P3801" s="9"/>
      <c r="Q3801" s="8"/>
      <c r="R3801" s="8"/>
      <c r="S3801" s="42"/>
      <c r="T3801" s="42"/>
      <c r="U3801" s="42"/>
      <c r="V3801" s="42"/>
      <c r="W3801" s="42"/>
      <c r="X3801" s="42"/>
      <c r="Y3801" s="25"/>
    </row>
    <row r="3802" spans="5:25">
      <c r="F3802" s="4"/>
      <c r="H3802" s="25"/>
      <c r="I3802" s="25"/>
      <c r="M3802" s="42"/>
      <c r="N3802" s="9"/>
      <c r="O3802" s="9"/>
      <c r="P3802" s="9"/>
      <c r="Q3802" s="8"/>
      <c r="R3802" s="8"/>
      <c r="S3802" s="42"/>
      <c r="T3802" s="42"/>
      <c r="U3802" s="42"/>
      <c r="V3802" s="42"/>
      <c r="W3802" s="42"/>
      <c r="X3802" s="42"/>
      <c r="Y3802" s="25"/>
    </row>
    <row r="3803" spans="5:25">
      <c r="F3803" s="4"/>
      <c r="H3803" s="25"/>
      <c r="I3803" s="25"/>
      <c r="M3803" s="42"/>
      <c r="N3803" s="9"/>
      <c r="O3803" s="9"/>
      <c r="P3803" s="9"/>
      <c r="Q3803" s="8"/>
      <c r="R3803" s="8"/>
      <c r="S3803" s="42"/>
      <c r="T3803" s="42"/>
      <c r="U3803" s="42"/>
      <c r="V3803" s="42"/>
      <c r="W3803" s="42"/>
      <c r="X3803" s="42"/>
      <c r="Y3803" s="25"/>
    </row>
    <row r="3804" spans="5:25">
      <c r="F3804" s="4"/>
      <c r="H3804" s="25"/>
      <c r="I3804" s="25"/>
      <c r="M3804" s="42"/>
      <c r="N3804" s="9"/>
      <c r="O3804" s="9"/>
      <c r="P3804" s="9"/>
      <c r="Q3804" s="8"/>
      <c r="R3804" s="8"/>
      <c r="S3804" s="42"/>
      <c r="T3804" s="42"/>
      <c r="U3804" s="42"/>
      <c r="V3804" s="42"/>
      <c r="W3804" s="42"/>
      <c r="X3804" s="42"/>
      <c r="Y3804" s="25"/>
    </row>
    <row r="3805" spans="5:25">
      <c r="F3805" s="4"/>
      <c r="H3805" s="25"/>
      <c r="I3805" s="25"/>
      <c r="M3805" s="42"/>
      <c r="N3805" s="9"/>
      <c r="O3805" s="9"/>
      <c r="P3805" s="9"/>
      <c r="Q3805" s="8"/>
      <c r="R3805" s="8"/>
      <c r="S3805" s="42"/>
      <c r="T3805" s="42"/>
      <c r="U3805" s="42"/>
      <c r="V3805" s="42"/>
      <c r="W3805" s="42"/>
      <c r="X3805" s="42"/>
      <c r="Y3805" s="25"/>
    </row>
    <row r="3806" spans="5:25">
      <c r="F3806" s="4"/>
      <c r="H3806" s="25"/>
      <c r="I3806" s="25"/>
      <c r="M3806" s="42"/>
      <c r="N3806" s="9"/>
      <c r="O3806" s="9"/>
      <c r="P3806" s="9"/>
      <c r="Q3806" s="8"/>
      <c r="R3806" s="8"/>
      <c r="S3806" s="42"/>
      <c r="T3806" s="42"/>
      <c r="U3806" s="42"/>
      <c r="V3806" s="42"/>
      <c r="W3806" s="42"/>
      <c r="X3806" s="42"/>
      <c r="Y3806" s="25"/>
    </row>
    <row r="3807" spans="5:25">
      <c r="F3807" s="4"/>
      <c r="H3807" s="25"/>
      <c r="I3807" s="25"/>
      <c r="M3807" s="42"/>
      <c r="N3807" s="9"/>
      <c r="O3807" s="9"/>
      <c r="P3807" s="9"/>
      <c r="Q3807" s="8"/>
      <c r="R3807" s="8"/>
      <c r="S3807" s="42"/>
      <c r="T3807" s="42"/>
      <c r="U3807" s="42"/>
      <c r="V3807" s="42"/>
      <c r="W3807" s="42"/>
      <c r="X3807" s="42"/>
      <c r="Y3807" s="25"/>
    </row>
    <row r="3808" spans="5:25">
      <c r="F3808" s="4"/>
      <c r="H3808" s="25"/>
      <c r="I3808" s="25"/>
      <c r="M3808" s="42"/>
      <c r="N3808" s="9"/>
      <c r="O3808" s="9"/>
      <c r="P3808" s="9"/>
      <c r="Q3808" s="8"/>
      <c r="R3808" s="8"/>
      <c r="S3808" s="42"/>
      <c r="T3808" s="42"/>
      <c r="U3808" s="42"/>
      <c r="V3808" s="42"/>
      <c r="W3808" s="42"/>
      <c r="X3808" s="42"/>
      <c r="Y3808" s="25"/>
    </row>
    <row r="3809" spans="5:25">
      <c r="F3809" s="4"/>
      <c r="H3809" s="25"/>
      <c r="I3809" s="25"/>
      <c r="M3809" s="42"/>
      <c r="N3809" s="9"/>
      <c r="O3809" s="9"/>
      <c r="P3809" s="9"/>
      <c r="Q3809" s="8"/>
      <c r="R3809" s="8"/>
      <c r="S3809" s="42"/>
      <c r="T3809" s="42"/>
      <c r="U3809" s="42"/>
      <c r="V3809" s="42"/>
      <c r="W3809" s="42"/>
      <c r="X3809" s="42"/>
      <c r="Y3809" s="25"/>
    </row>
    <row r="3810" spans="5:25">
      <c r="F3810" s="4"/>
      <c r="H3810" s="25"/>
      <c r="I3810" s="25"/>
      <c r="M3810" s="42"/>
      <c r="N3810" s="9"/>
      <c r="O3810" s="9"/>
      <c r="P3810" s="9"/>
      <c r="Q3810" s="8"/>
      <c r="R3810" s="8"/>
      <c r="S3810" s="42"/>
      <c r="T3810" s="42"/>
      <c r="U3810" s="42"/>
      <c r="V3810" s="42"/>
      <c r="W3810" s="42"/>
      <c r="X3810" s="42"/>
      <c r="Y3810" s="25"/>
    </row>
    <row r="3811" spans="5:25">
      <c r="F3811" s="4"/>
      <c r="H3811" s="25"/>
      <c r="I3811" s="25"/>
      <c r="M3811" s="42"/>
      <c r="N3811" s="9"/>
      <c r="O3811" s="9"/>
      <c r="P3811" s="9"/>
      <c r="Q3811" s="8"/>
      <c r="R3811" s="8"/>
      <c r="S3811" s="42"/>
      <c r="T3811" s="42"/>
      <c r="U3811" s="42"/>
      <c r="V3811" s="42"/>
      <c r="W3811" s="42"/>
      <c r="X3811" s="42"/>
      <c r="Y3811" s="25"/>
    </row>
    <row r="3812" spans="5:25">
      <c r="E3812" s="38"/>
      <c r="F3812" s="4"/>
      <c r="H3812" s="25"/>
      <c r="I3812" s="25"/>
      <c r="M3812" s="42"/>
      <c r="N3812" s="9"/>
      <c r="O3812" s="9"/>
      <c r="P3812" s="9"/>
      <c r="Q3812" s="8"/>
      <c r="R3812" s="8"/>
      <c r="S3812" s="42"/>
      <c r="T3812" s="42"/>
      <c r="U3812" s="42"/>
      <c r="V3812" s="42"/>
      <c r="W3812" s="42"/>
      <c r="X3812" s="42"/>
      <c r="Y3812" s="25"/>
    </row>
    <row r="3813" spans="5:25">
      <c r="F3813" s="4"/>
      <c r="H3813" s="25"/>
      <c r="I3813" s="25"/>
      <c r="M3813" s="42"/>
      <c r="N3813" s="9"/>
      <c r="O3813" s="9"/>
      <c r="P3813" s="9"/>
      <c r="Q3813" s="8"/>
      <c r="R3813" s="8"/>
      <c r="S3813" s="42"/>
      <c r="T3813" s="42"/>
      <c r="U3813" s="42"/>
      <c r="V3813" s="42"/>
      <c r="W3813" s="42"/>
      <c r="X3813" s="42"/>
      <c r="Y3813" s="25"/>
    </row>
    <row r="3814" spans="5:25">
      <c r="F3814" s="4"/>
      <c r="H3814" s="25"/>
      <c r="I3814" s="25"/>
      <c r="M3814" s="42"/>
      <c r="N3814" s="9"/>
      <c r="O3814" s="9"/>
      <c r="P3814" s="9"/>
      <c r="Q3814" s="8"/>
      <c r="R3814" s="8"/>
      <c r="S3814" s="42"/>
      <c r="T3814" s="42"/>
      <c r="U3814" s="42"/>
      <c r="V3814" s="42"/>
      <c r="W3814" s="42"/>
      <c r="X3814" s="42"/>
      <c r="Y3814" s="25"/>
    </row>
    <row r="3815" spans="5:25">
      <c r="E3815" s="38"/>
      <c r="F3815" s="4"/>
      <c r="H3815" s="25"/>
      <c r="I3815" s="25"/>
      <c r="M3815" s="42"/>
      <c r="N3815" s="9"/>
      <c r="O3815" s="9"/>
      <c r="P3815" s="9"/>
      <c r="Q3815" s="8"/>
      <c r="R3815" s="8"/>
      <c r="S3815" s="42"/>
      <c r="T3815" s="42"/>
      <c r="U3815" s="42"/>
      <c r="V3815" s="42"/>
      <c r="W3815" s="42"/>
      <c r="X3815" s="42"/>
      <c r="Y3815" s="25"/>
    </row>
    <row r="3816" spans="5:25">
      <c r="F3816" s="4"/>
      <c r="H3816" s="25"/>
      <c r="I3816" s="25"/>
      <c r="M3816" s="42"/>
      <c r="N3816" s="9"/>
      <c r="O3816" s="9"/>
      <c r="P3816" s="9"/>
      <c r="Q3816" s="8"/>
      <c r="R3816" s="8"/>
      <c r="S3816" s="42"/>
      <c r="T3816" s="42"/>
      <c r="U3816" s="42"/>
      <c r="V3816" s="42"/>
      <c r="W3816" s="42"/>
      <c r="X3816" s="42"/>
      <c r="Y3816" s="25"/>
    </row>
    <row r="3817" spans="5:25">
      <c r="F3817" s="4"/>
      <c r="H3817" s="25"/>
      <c r="I3817" s="25"/>
      <c r="M3817" s="42"/>
      <c r="N3817" s="9"/>
      <c r="O3817" s="9"/>
      <c r="P3817" s="9"/>
      <c r="Q3817" s="8"/>
      <c r="R3817" s="8"/>
      <c r="S3817" s="42"/>
      <c r="T3817" s="42"/>
      <c r="U3817" s="42"/>
      <c r="V3817" s="42"/>
      <c r="W3817" s="42"/>
      <c r="X3817" s="42"/>
      <c r="Y3817" s="25"/>
    </row>
    <row r="3818" spans="5:25">
      <c r="E3818" s="38"/>
      <c r="F3818" s="4"/>
      <c r="H3818" s="25"/>
      <c r="I3818" s="25"/>
      <c r="M3818" s="42"/>
      <c r="N3818" s="9"/>
      <c r="O3818" s="9"/>
      <c r="P3818" s="9"/>
      <c r="Q3818" s="8"/>
      <c r="R3818" s="8"/>
      <c r="S3818" s="42"/>
      <c r="T3818" s="42"/>
      <c r="U3818" s="42"/>
      <c r="V3818" s="42"/>
      <c r="W3818" s="42"/>
      <c r="X3818" s="42"/>
      <c r="Y3818" s="25"/>
    </row>
    <row r="3819" spans="5:25">
      <c r="F3819" s="4"/>
      <c r="H3819" s="25"/>
      <c r="I3819" s="25"/>
      <c r="M3819" s="42"/>
      <c r="N3819" s="9"/>
      <c r="O3819" s="9"/>
      <c r="P3819" s="9"/>
      <c r="Q3819" s="8"/>
      <c r="R3819" s="8"/>
      <c r="S3819" s="42"/>
      <c r="T3819" s="42"/>
      <c r="U3819" s="42"/>
      <c r="V3819" s="42"/>
      <c r="W3819" s="42"/>
      <c r="X3819" s="42"/>
      <c r="Y3819" s="25"/>
    </row>
    <row r="3820" spans="5:25">
      <c r="F3820" s="4"/>
      <c r="H3820" s="25"/>
      <c r="I3820" s="25"/>
      <c r="M3820" s="42"/>
      <c r="N3820" s="9"/>
      <c r="O3820" s="9"/>
      <c r="P3820" s="9"/>
      <c r="Q3820" s="8"/>
      <c r="R3820" s="8"/>
      <c r="S3820" s="42"/>
      <c r="T3820" s="42"/>
      <c r="U3820" s="42"/>
      <c r="V3820" s="42"/>
      <c r="W3820" s="42"/>
      <c r="X3820" s="42"/>
      <c r="Y3820" s="25"/>
    </row>
    <row r="3821" spans="5:25">
      <c r="F3821" s="4"/>
      <c r="H3821" s="25"/>
      <c r="I3821" s="25"/>
      <c r="M3821" s="42"/>
      <c r="N3821" s="9"/>
      <c r="O3821" s="9"/>
      <c r="P3821" s="9"/>
      <c r="Q3821" s="8"/>
      <c r="R3821" s="8"/>
      <c r="S3821" s="42"/>
      <c r="T3821" s="42"/>
      <c r="U3821" s="42"/>
      <c r="V3821" s="42"/>
      <c r="W3821" s="42"/>
      <c r="X3821" s="42"/>
      <c r="Y3821" s="25"/>
    </row>
    <row r="3822" spans="5:25">
      <c r="F3822" s="4"/>
      <c r="H3822" s="25"/>
      <c r="I3822" s="25"/>
      <c r="M3822" s="42"/>
      <c r="N3822" s="9"/>
      <c r="O3822" s="9"/>
      <c r="P3822" s="9"/>
      <c r="Q3822" s="8"/>
      <c r="R3822" s="8"/>
      <c r="S3822" s="42"/>
      <c r="T3822" s="42"/>
      <c r="U3822" s="42"/>
      <c r="V3822" s="42"/>
      <c r="W3822" s="42"/>
      <c r="X3822" s="42"/>
      <c r="Y3822" s="25"/>
    </row>
    <row r="3823" spans="5:25">
      <c r="F3823" s="4"/>
      <c r="H3823" s="25"/>
      <c r="I3823" s="25"/>
      <c r="M3823" s="42"/>
      <c r="N3823" s="9"/>
      <c r="O3823" s="9"/>
      <c r="P3823" s="9"/>
      <c r="Q3823" s="8"/>
      <c r="R3823" s="8"/>
      <c r="S3823" s="42"/>
      <c r="T3823" s="42"/>
      <c r="U3823" s="42"/>
      <c r="V3823" s="42"/>
      <c r="W3823" s="42"/>
      <c r="X3823" s="42"/>
      <c r="Y3823" s="25"/>
    </row>
    <row r="3824" spans="5:25">
      <c r="F3824" s="4"/>
      <c r="H3824" s="25"/>
      <c r="I3824" s="25"/>
      <c r="M3824" s="42"/>
      <c r="N3824" s="9"/>
      <c r="O3824" s="9"/>
      <c r="P3824" s="9"/>
      <c r="Q3824" s="8"/>
      <c r="R3824" s="8"/>
      <c r="S3824" s="42"/>
      <c r="T3824" s="42"/>
      <c r="U3824" s="42"/>
      <c r="V3824" s="42"/>
      <c r="W3824" s="42"/>
      <c r="X3824" s="42"/>
      <c r="Y3824" s="25"/>
    </row>
    <row r="3825" spans="5:25">
      <c r="E3825" s="38"/>
      <c r="F3825" s="4"/>
      <c r="H3825" s="25"/>
      <c r="I3825" s="25"/>
      <c r="M3825" s="42"/>
      <c r="N3825" s="9"/>
      <c r="O3825" s="9"/>
      <c r="P3825" s="9"/>
      <c r="Q3825" s="8"/>
      <c r="R3825" s="8"/>
      <c r="S3825" s="42"/>
      <c r="T3825" s="42"/>
      <c r="U3825" s="42"/>
      <c r="V3825" s="42"/>
      <c r="W3825" s="42"/>
      <c r="X3825" s="42"/>
      <c r="Y3825" s="25"/>
    </row>
    <row r="3826" spans="5:25">
      <c r="F3826" s="4"/>
      <c r="H3826" s="25"/>
      <c r="I3826" s="25"/>
      <c r="M3826" s="42"/>
      <c r="N3826" s="9"/>
      <c r="O3826" s="9"/>
      <c r="P3826" s="9"/>
      <c r="Q3826" s="8"/>
      <c r="R3826" s="8"/>
      <c r="S3826" s="42"/>
      <c r="T3826" s="42"/>
      <c r="U3826" s="42"/>
      <c r="V3826" s="42"/>
      <c r="W3826" s="42"/>
      <c r="X3826" s="42"/>
      <c r="Y3826" s="25"/>
    </row>
    <row r="3827" spans="5:25">
      <c r="F3827" s="4"/>
      <c r="H3827" s="25"/>
      <c r="I3827" s="25"/>
      <c r="M3827" s="42"/>
      <c r="N3827" s="9"/>
      <c r="O3827" s="9"/>
      <c r="P3827" s="9"/>
      <c r="Q3827" s="8"/>
      <c r="R3827" s="8"/>
      <c r="S3827" s="42"/>
      <c r="T3827" s="42"/>
      <c r="U3827" s="42"/>
      <c r="V3827" s="42"/>
      <c r="W3827" s="42"/>
      <c r="X3827" s="42"/>
      <c r="Y3827" s="25"/>
    </row>
    <row r="3828" spans="5:25">
      <c r="F3828" s="4"/>
      <c r="H3828" s="25"/>
      <c r="I3828" s="25"/>
      <c r="M3828" s="42"/>
      <c r="N3828" s="9"/>
      <c r="O3828" s="9"/>
      <c r="P3828" s="9"/>
      <c r="Q3828" s="8"/>
      <c r="R3828" s="8"/>
      <c r="S3828" s="42"/>
      <c r="T3828" s="42"/>
      <c r="U3828" s="42"/>
      <c r="V3828" s="42"/>
      <c r="W3828" s="42"/>
      <c r="X3828" s="42"/>
      <c r="Y3828" s="25"/>
    </row>
    <row r="3829" spans="5:25">
      <c r="F3829" s="4"/>
      <c r="H3829" s="25"/>
      <c r="I3829" s="25"/>
      <c r="M3829" s="42"/>
      <c r="N3829" s="9"/>
      <c r="O3829" s="9"/>
      <c r="P3829" s="9"/>
      <c r="Q3829" s="8"/>
      <c r="R3829" s="8"/>
      <c r="S3829" s="42"/>
      <c r="T3829" s="42"/>
      <c r="U3829" s="42"/>
      <c r="V3829" s="42"/>
      <c r="W3829" s="42"/>
      <c r="X3829" s="42"/>
      <c r="Y3829" s="25"/>
    </row>
    <row r="3830" spans="5:25">
      <c r="F3830" s="4"/>
      <c r="H3830" s="25"/>
      <c r="I3830" s="25"/>
      <c r="M3830" s="42"/>
      <c r="N3830" s="9"/>
      <c r="O3830" s="9"/>
      <c r="P3830" s="9"/>
      <c r="Q3830" s="8"/>
      <c r="R3830" s="8"/>
      <c r="S3830" s="42"/>
      <c r="T3830" s="42"/>
      <c r="U3830" s="42"/>
      <c r="V3830" s="42"/>
      <c r="W3830" s="42"/>
      <c r="X3830" s="42"/>
      <c r="Y3830" s="25"/>
    </row>
    <row r="3831" spans="5:25">
      <c r="F3831" s="4"/>
      <c r="H3831" s="25"/>
      <c r="I3831" s="25"/>
      <c r="M3831" s="42"/>
      <c r="N3831" s="9"/>
      <c r="O3831" s="9"/>
      <c r="P3831" s="9"/>
      <c r="Q3831" s="8"/>
      <c r="R3831" s="8"/>
      <c r="S3831" s="42"/>
      <c r="T3831" s="42"/>
      <c r="U3831" s="42"/>
      <c r="V3831" s="42"/>
      <c r="W3831" s="42"/>
      <c r="X3831" s="42"/>
      <c r="Y3831" s="25"/>
    </row>
    <row r="3832" spans="5:25">
      <c r="F3832" s="4"/>
      <c r="H3832" s="25"/>
      <c r="I3832" s="25"/>
      <c r="M3832" s="42"/>
      <c r="N3832" s="9"/>
      <c r="O3832" s="9"/>
      <c r="P3832" s="9"/>
      <c r="Q3832" s="8"/>
      <c r="R3832" s="8"/>
      <c r="S3832" s="42"/>
      <c r="T3832" s="42"/>
      <c r="U3832" s="42"/>
      <c r="V3832" s="42"/>
      <c r="W3832" s="42"/>
      <c r="X3832" s="42"/>
      <c r="Y3832" s="25"/>
    </row>
    <row r="3833" spans="5:25">
      <c r="E3833" s="38"/>
      <c r="F3833" s="4"/>
      <c r="H3833" s="25"/>
      <c r="I3833" s="25"/>
      <c r="M3833" s="42"/>
      <c r="N3833" s="9"/>
      <c r="O3833" s="9"/>
      <c r="P3833" s="9"/>
      <c r="Q3833" s="8"/>
      <c r="R3833" s="8"/>
      <c r="S3833" s="42"/>
      <c r="T3833" s="42"/>
      <c r="U3833" s="42"/>
      <c r="V3833" s="42"/>
      <c r="W3833" s="42"/>
      <c r="X3833" s="42"/>
      <c r="Y3833" s="25"/>
    </row>
    <row r="3834" spans="5:25">
      <c r="F3834" s="4"/>
      <c r="H3834" s="25"/>
      <c r="I3834" s="25"/>
      <c r="M3834" s="42"/>
      <c r="N3834" s="9"/>
      <c r="O3834" s="9"/>
      <c r="P3834" s="9"/>
      <c r="Q3834" s="8"/>
      <c r="R3834" s="8"/>
      <c r="S3834" s="42"/>
      <c r="T3834" s="42"/>
      <c r="U3834" s="42"/>
      <c r="V3834" s="42"/>
      <c r="W3834" s="42"/>
      <c r="X3834" s="42"/>
      <c r="Y3834" s="25"/>
    </row>
    <row r="3835" spans="5:25">
      <c r="F3835" s="4"/>
      <c r="H3835" s="25"/>
      <c r="I3835" s="25"/>
      <c r="M3835" s="42"/>
      <c r="N3835" s="9"/>
      <c r="O3835" s="9"/>
      <c r="P3835" s="9"/>
      <c r="Q3835" s="8"/>
      <c r="R3835" s="8"/>
      <c r="S3835" s="42"/>
      <c r="T3835" s="42"/>
      <c r="U3835" s="42"/>
      <c r="V3835" s="42"/>
      <c r="W3835" s="42"/>
      <c r="X3835" s="42"/>
      <c r="Y3835" s="25"/>
    </row>
    <row r="3836" spans="5:25">
      <c r="F3836" s="4"/>
      <c r="H3836" s="25"/>
      <c r="I3836" s="25"/>
      <c r="M3836" s="42"/>
      <c r="N3836" s="9"/>
      <c r="O3836" s="9"/>
      <c r="P3836" s="9"/>
      <c r="Q3836" s="8"/>
      <c r="R3836" s="8"/>
      <c r="S3836" s="42"/>
      <c r="T3836" s="42"/>
      <c r="U3836" s="42"/>
      <c r="V3836" s="42"/>
      <c r="W3836" s="42"/>
      <c r="X3836" s="42"/>
      <c r="Y3836" s="25"/>
    </row>
    <row r="3837" spans="5:25">
      <c r="F3837" s="4"/>
      <c r="H3837" s="25"/>
      <c r="I3837" s="25"/>
      <c r="M3837" s="42"/>
      <c r="N3837" s="9"/>
      <c r="O3837" s="9"/>
      <c r="P3837" s="9"/>
      <c r="Q3837" s="8"/>
      <c r="R3837" s="8"/>
      <c r="S3837" s="42"/>
      <c r="T3837" s="42"/>
      <c r="U3837" s="42"/>
      <c r="V3837" s="42"/>
      <c r="W3837" s="42"/>
      <c r="X3837" s="42"/>
      <c r="Y3837" s="25"/>
    </row>
    <row r="3838" spans="5:25">
      <c r="F3838" s="4"/>
      <c r="H3838" s="25"/>
      <c r="I3838" s="25"/>
      <c r="M3838" s="42"/>
      <c r="N3838" s="9"/>
      <c r="O3838" s="9"/>
      <c r="P3838" s="9"/>
      <c r="Q3838" s="8"/>
      <c r="R3838" s="8"/>
      <c r="S3838" s="42"/>
      <c r="T3838" s="42"/>
      <c r="U3838" s="42"/>
      <c r="V3838" s="42"/>
      <c r="W3838" s="42"/>
      <c r="X3838" s="42"/>
      <c r="Y3838" s="25"/>
    </row>
    <row r="3839" spans="5:25">
      <c r="F3839" s="4"/>
      <c r="H3839" s="25"/>
      <c r="I3839" s="25"/>
      <c r="M3839" s="42"/>
      <c r="N3839" s="9"/>
      <c r="O3839" s="9"/>
      <c r="P3839" s="9"/>
      <c r="Q3839" s="8"/>
      <c r="R3839" s="8"/>
      <c r="S3839" s="42"/>
      <c r="T3839" s="42"/>
      <c r="U3839" s="42"/>
      <c r="V3839" s="42"/>
      <c r="W3839" s="42"/>
      <c r="X3839" s="42"/>
      <c r="Y3839" s="25"/>
    </row>
    <row r="3840" spans="5:25">
      <c r="F3840" s="4"/>
      <c r="H3840" s="25"/>
      <c r="I3840" s="25"/>
      <c r="M3840" s="42"/>
      <c r="N3840" s="9"/>
      <c r="O3840" s="9"/>
      <c r="P3840" s="9"/>
      <c r="Q3840" s="8"/>
      <c r="R3840" s="8"/>
      <c r="S3840" s="42"/>
      <c r="T3840" s="42"/>
      <c r="U3840" s="42"/>
      <c r="V3840" s="42"/>
      <c r="W3840" s="42"/>
      <c r="X3840" s="42"/>
      <c r="Y3840" s="25"/>
    </row>
    <row r="3841" spans="6:25">
      <c r="F3841" s="4"/>
      <c r="H3841" s="25"/>
      <c r="I3841" s="25"/>
      <c r="M3841" s="42"/>
      <c r="N3841" s="9"/>
      <c r="O3841" s="9"/>
      <c r="P3841" s="9"/>
      <c r="Q3841" s="8"/>
      <c r="R3841" s="8"/>
      <c r="S3841" s="42"/>
      <c r="T3841" s="42"/>
      <c r="U3841" s="42"/>
      <c r="V3841" s="42"/>
      <c r="W3841" s="42"/>
      <c r="X3841" s="42"/>
      <c r="Y3841" s="25"/>
    </row>
    <row r="3842" spans="6:25">
      <c r="F3842" s="4"/>
      <c r="H3842" s="25"/>
      <c r="I3842" s="25"/>
      <c r="M3842" s="42"/>
      <c r="N3842" s="9"/>
      <c r="O3842" s="9"/>
      <c r="P3842" s="9"/>
      <c r="Q3842" s="8"/>
      <c r="R3842" s="8"/>
      <c r="S3842" s="42"/>
      <c r="T3842" s="42"/>
      <c r="U3842" s="42"/>
      <c r="V3842" s="42"/>
      <c r="W3842" s="42"/>
      <c r="X3842" s="42"/>
      <c r="Y3842" s="25"/>
    </row>
    <row r="3843" spans="6:25">
      <c r="F3843" s="4"/>
      <c r="H3843" s="25"/>
      <c r="I3843" s="25"/>
      <c r="M3843" s="42"/>
      <c r="N3843" s="9"/>
      <c r="O3843" s="9"/>
      <c r="P3843" s="9"/>
      <c r="Q3843" s="8"/>
      <c r="R3843" s="8"/>
      <c r="S3843" s="42"/>
      <c r="T3843" s="42"/>
      <c r="U3843" s="42"/>
      <c r="V3843" s="42"/>
      <c r="W3843" s="42"/>
      <c r="X3843" s="42"/>
      <c r="Y3843" s="25"/>
    </row>
    <row r="3844" spans="6:25">
      <c r="F3844" s="4"/>
      <c r="H3844" s="25"/>
      <c r="I3844" s="25"/>
      <c r="M3844" s="42"/>
      <c r="N3844" s="9"/>
      <c r="O3844" s="9"/>
      <c r="P3844" s="9"/>
      <c r="Q3844" s="8"/>
      <c r="R3844" s="8"/>
      <c r="S3844" s="42"/>
      <c r="T3844" s="42"/>
      <c r="U3844" s="42"/>
      <c r="V3844" s="42"/>
      <c r="W3844" s="42"/>
      <c r="X3844" s="42"/>
      <c r="Y3844" s="25"/>
    </row>
    <row r="3845" spans="6:25">
      <c r="F3845" s="4"/>
      <c r="H3845" s="25"/>
      <c r="I3845" s="25"/>
      <c r="M3845" s="42"/>
      <c r="N3845" s="9"/>
      <c r="O3845" s="9"/>
      <c r="P3845" s="9"/>
      <c r="Q3845" s="8"/>
      <c r="R3845" s="8"/>
      <c r="S3845" s="42"/>
      <c r="T3845" s="42"/>
      <c r="U3845" s="42"/>
      <c r="V3845" s="42"/>
      <c r="W3845" s="42"/>
      <c r="X3845" s="42"/>
      <c r="Y3845" s="25"/>
    </row>
    <row r="3846" spans="6:25">
      <c r="F3846" s="4"/>
      <c r="H3846" s="25"/>
      <c r="I3846" s="25"/>
      <c r="M3846" s="42"/>
      <c r="N3846" s="9"/>
      <c r="O3846" s="9"/>
      <c r="P3846" s="9"/>
      <c r="Q3846" s="8"/>
      <c r="R3846" s="8"/>
      <c r="S3846" s="42"/>
      <c r="T3846" s="42"/>
      <c r="U3846" s="42"/>
      <c r="V3846" s="42"/>
      <c r="W3846" s="42"/>
      <c r="X3846" s="42"/>
      <c r="Y3846" s="25"/>
    </row>
    <row r="3847" spans="6:25">
      <c r="F3847" s="4"/>
      <c r="H3847" s="25"/>
      <c r="I3847" s="25"/>
      <c r="M3847" s="42"/>
      <c r="N3847" s="9"/>
      <c r="O3847" s="9"/>
      <c r="P3847" s="9"/>
      <c r="Q3847" s="8"/>
      <c r="R3847" s="8"/>
      <c r="S3847" s="42"/>
      <c r="T3847" s="42"/>
      <c r="U3847" s="42"/>
      <c r="V3847" s="42"/>
      <c r="W3847" s="42"/>
      <c r="X3847" s="42"/>
      <c r="Y3847" s="25"/>
    </row>
    <row r="3848" spans="6:25">
      <c r="F3848" s="4"/>
      <c r="H3848" s="25"/>
      <c r="I3848" s="25"/>
      <c r="M3848" s="42"/>
      <c r="N3848" s="9"/>
      <c r="O3848" s="9"/>
      <c r="P3848" s="9"/>
      <c r="Q3848" s="8"/>
      <c r="R3848" s="8"/>
      <c r="S3848" s="42"/>
      <c r="T3848" s="42"/>
      <c r="U3848" s="42"/>
      <c r="V3848" s="42"/>
      <c r="W3848" s="42"/>
      <c r="X3848" s="42"/>
      <c r="Y3848" s="25"/>
    </row>
    <row r="3849" spans="6:25">
      <c r="F3849" s="4"/>
      <c r="H3849" s="25"/>
      <c r="I3849" s="25"/>
      <c r="M3849" s="42"/>
      <c r="N3849" s="9"/>
      <c r="O3849" s="9"/>
      <c r="P3849" s="9"/>
      <c r="Q3849" s="8"/>
      <c r="R3849" s="8"/>
      <c r="S3849" s="42"/>
      <c r="T3849" s="42"/>
      <c r="U3849" s="42"/>
      <c r="V3849" s="42"/>
      <c r="W3849" s="42"/>
      <c r="X3849" s="42"/>
      <c r="Y3849" s="25"/>
    </row>
    <row r="3850" spans="6:25">
      <c r="F3850" s="4"/>
      <c r="H3850" s="25"/>
      <c r="I3850" s="25"/>
      <c r="M3850" s="42"/>
      <c r="N3850" s="9"/>
      <c r="O3850" s="9"/>
      <c r="P3850" s="9"/>
      <c r="Q3850" s="8"/>
      <c r="R3850" s="8"/>
      <c r="S3850" s="42"/>
      <c r="T3850" s="42"/>
      <c r="U3850" s="42"/>
      <c r="V3850" s="42"/>
      <c r="W3850" s="42"/>
      <c r="X3850" s="42"/>
      <c r="Y3850" s="25"/>
    </row>
    <row r="3851" spans="6:25">
      <c r="F3851" s="4"/>
      <c r="H3851" s="25"/>
      <c r="I3851" s="25"/>
      <c r="M3851" s="42"/>
      <c r="N3851" s="9"/>
      <c r="O3851" s="9"/>
      <c r="P3851" s="9"/>
      <c r="Q3851" s="8"/>
      <c r="R3851" s="8"/>
      <c r="S3851" s="42"/>
      <c r="T3851" s="42"/>
      <c r="U3851" s="42"/>
      <c r="V3851" s="42"/>
      <c r="W3851" s="42"/>
      <c r="X3851" s="42"/>
      <c r="Y3851" s="25"/>
    </row>
    <row r="3852" spans="6:25">
      <c r="F3852" s="4"/>
      <c r="H3852" s="25"/>
      <c r="I3852" s="25"/>
      <c r="M3852" s="42"/>
      <c r="N3852" s="9"/>
      <c r="O3852" s="9"/>
      <c r="P3852" s="9"/>
      <c r="Q3852" s="8"/>
      <c r="R3852" s="8"/>
      <c r="S3852" s="42"/>
      <c r="T3852" s="42"/>
      <c r="U3852" s="42"/>
      <c r="V3852" s="42"/>
      <c r="W3852" s="42"/>
      <c r="X3852" s="42"/>
      <c r="Y3852" s="25"/>
    </row>
    <row r="3853" spans="6:25">
      <c r="F3853" s="4"/>
      <c r="H3853" s="25"/>
      <c r="I3853" s="25"/>
      <c r="M3853" s="42"/>
      <c r="N3853" s="9"/>
      <c r="O3853" s="9"/>
      <c r="P3853" s="9"/>
      <c r="Q3853" s="8"/>
      <c r="R3853" s="8"/>
      <c r="S3853" s="42"/>
      <c r="T3853" s="42"/>
      <c r="U3853" s="42"/>
      <c r="V3853" s="42"/>
      <c r="W3853" s="42"/>
      <c r="X3853" s="42"/>
      <c r="Y3853" s="25"/>
    </row>
    <row r="3854" spans="6:25">
      <c r="F3854" s="4"/>
      <c r="H3854" s="25"/>
      <c r="I3854" s="25"/>
      <c r="M3854" s="42"/>
      <c r="N3854" s="9"/>
      <c r="O3854" s="9"/>
      <c r="P3854" s="9"/>
      <c r="Q3854" s="8"/>
      <c r="R3854" s="8"/>
      <c r="S3854" s="42"/>
      <c r="T3854" s="42"/>
      <c r="U3854" s="42"/>
      <c r="V3854" s="42"/>
      <c r="W3854" s="42"/>
      <c r="X3854" s="42"/>
      <c r="Y3854" s="25"/>
    </row>
    <row r="3855" spans="6:25">
      <c r="F3855" s="4"/>
      <c r="H3855" s="25"/>
      <c r="I3855" s="25"/>
      <c r="M3855" s="42"/>
      <c r="N3855" s="9"/>
      <c r="O3855" s="9"/>
      <c r="P3855" s="9"/>
      <c r="Q3855" s="8"/>
      <c r="R3855" s="8"/>
      <c r="S3855" s="42"/>
      <c r="T3855" s="42"/>
      <c r="U3855" s="42"/>
      <c r="V3855" s="42"/>
      <c r="W3855" s="42"/>
      <c r="X3855" s="42"/>
      <c r="Y3855" s="25"/>
    </row>
    <row r="3856" spans="6:25">
      <c r="F3856" s="4"/>
      <c r="H3856" s="25"/>
      <c r="I3856" s="25"/>
      <c r="M3856" s="42"/>
      <c r="N3856" s="9"/>
      <c r="O3856" s="9"/>
      <c r="P3856" s="9"/>
      <c r="Q3856" s="8"/>
      <c r="R3856" s="8"/>
      <c r="S3856" s="42"/>
      <c r="T3856" s="42"/>
      <c r="U3856" s="42"/>
      <c r="V3856" s="42"/>
      <c r="W3856" s="42"/>
      <c r="X3856" s="42"/>
      <c r="Y3856" s="25"/>
    </row>
    <row r="3857" spans="6:25">
      <c r="F3857" s="4"/>
      <c r="H3857" s="25"/>
      <c r="I3857" s="25"/>
      <c r="M3857" s="42"/>
      <c r="N3857" s="9"/>
      <c r="O3857" s="9"/>
      <c r="P3857" s="9"/>
      <c r="Q3857" s="8"/>
      <c r="R3857" s="8"/>
      <c r="S3857" s="42"/>
      <c r="T3857" s="42"/>
      <c r="U3857" s="42"/>
      <c r="V3857" s="42"/>
      <c r="W3857" s="42"/>
      <c r="X3857" s="42"/>
      <c r="Y3857" s="25"/>
    </row>
    <row r="3858" spans="6:25">
      <c r="F3858" s="4"/>
      <c r="H3858" s="25"/>
      <c r="I3858" s="25"/>
      <c r="M3858" s="42"/>
      <c r="N3858" s="9"/>
      <c r="O3858" s="9"/>
      <c r="P3858" s="9"/>
      <c r="Q3858" s="8"/>
      <c r="R3858" s="8"/>
      <c r="S3858" s="42"/>
      <c r="T3858" s="42"/>
      <c r="U3858" s="42"/>
      <c r="V3858" s="42"/>
      <c r="W3858" s="42"/>
      <c r="X3858" s="42"/>
      <c r="Y3858" s="25"/>
    </row>
    <row r="3859" spans="6:25">
      <c r="F3859" s="4"/>
      <c r="H3859" s="25"/>
      <c r="I3859" s="25"/>
      <c r="M3859" s="42"/>
      <c r="N3859" s="9"/>
      <c r="O3859" s="9"/>
      <c r="P3859" s="9"/>
      <c r="Q3859" s="8"/>
      <c r="R3859" s="8"/>
      <c r="S3859" s="42"/>
      <c r="T3859" s="42"/>
      <c r="U3859" s="42"/>
      <c r="V3859" s="42"/>
      <c r="W3859" s="42"/>
      <c r="X3859" s="42"/>
      <c r="Y3859" s="25"/>
    </row>
    <row r="3860" spans="6:25">
      <c r="F3860" s="4"/>
      <c r="H3860" s="25"/>
      <c r="I3860" s="25"/>
      <c r="M3860" s="42"/>
      <c r="N3860" s="9"/>
      <c r="O3860" s="9"/>
      <c r="P3860" s="9"/>
      <c r="Q3860" s="8"/>
      <c r="R3860" s="8"/>
      <c r="S3860" s="42"/>
      <c r="T3860" s="42"/>
      <c r="U3860" s="42"/>
      <c r="V3860" s="42"/>
      <c r="W3860" s="42"/>
      <c r="X3860" s="42"/>
      <c r="Y3860" s="25"/>
    </row>
    <row r="3861" spans="6:25">
      <c r="F3861" s="4"/>
      <c r="H3861" s="25"/>
      <c r="I3861" s="25"/>
      <c r="M3861" s="42"/>
      <c r="N3861" s="9"/>
      <c r="O3861" s="9"/>
      <c r="P3861" s="9"/>
      <c r="Q3861" s="8"/>
      <c r="R3861" s="8"/>
      <c r="S3861" s="42"/>
      <c r="T3861" s="42"/>
      <c r="U3861" s="42"/>
      <c r="V3861" s="42"/>
      <c r="W3861" s="42"/>
      <c r="X3861" s="42"/>
      <c r="Y3861" s="25"/>
    </row>
    <row r="3862" spans="6:25">
      <c r="F3862" s="4"/>
      <c r="H3862" s="25"/>
      <c r="I3862" s="25"/>
      <c r="M3862" s="42"/>
      <c r="N3862" s="9"/>
      <c r="O3862" s="9"/>
      <c r="P3862" s="9"/>
      <c r="Q3862" s="8"/>
      <c r="R3862" s="8"/>
      <c r="S3862" s="42"/>
      <c r="T3862" s="42"/>
      <c r="U3862" s="42"/>
      <c r="V3862" s="42"/>
      <c r="W3862" s="42"/>
      <c r="X3862" s="42"/>
      <c r="Y3862" s="25"/>
    </row>
    <row r="3863" spans="6:25">
      <c r="F3863" s="4"/>
      <c r="H3863" s="25"/>
      <c r="I3863" s="25"/>
      <c r="M3863" s="42"/>
      <c r="N3863" s="9"/>
      <c r="O3863" s="9"/>
      <c r="P3863" s="9"/>
      <c r="Q3863" s="8"/>
      <c r="R3863" s="8"/>
      <c r="S3863" s="42"/>
      <c r="T3863" s="42"/>
      <c r="U3863" s="42"/>
      <c r="V3863" s="42"/>
      <c r="W3863" s="42"/>
      <c r="X3863" s="42"/>
      <c r="Y3863" s="25"/>
    </row>
    <row r="3864" spans="6:25">
      <c r="F3864" s="4"/>
      <c r="H3864" s="25"/>
      <c r="I3864" s="25"/>
      <c r="M3864" s="42"/>
      <c r="N3864" s="9"/>
      <c r="O3864" s="9"/>
      <c r="P3864" s="9"/>
      <c r="Q3864" s="8"/>
      <c r="R3864" s="8"/>
      <c r="S3864" s="42"/>
      <c r="T3864" s="42"/>
      <c r="U3864" s="42"/>
      <c r="V3864" s="42"/>
      <c r="W3864" s="42"/>
      <c r="X3864" s="42"/>
      <c r="Y3864" s="25"/>
    </row>
    <row r="3865" spans="6:25">
      <c r="F3865" s="4"/>
      <c r="H3865" s="25"/>
      <c r="I3865" s="25"/>
      <c r="M3865" s="42"/>
      <c r="N3865" s="9"/>
      <c r="O3865" s="9"/>
      <c r="P3865" s="9"/>
      <c r="Q3865" s="8"/>
      <c r="R3865" s="8"/>
      <c r="S3865" s="42"/>
      <c r="T3865" s="42"/>
      <c r="U3865" s="42"/>
      <c r="V3865" s="42"/>
      <c r="W3865" s="42"/>
      <c r="X3865" s="42"/>
      <c r="Y3865" s="25"/>
    </row>
    <row r="3866" spans="6:25">
      <c r="F3866" s="4"/>
      <c r="H3866" s="25"/>
      <c r="I3866" s="25"/>
      <c r="M3866" s="42"/>
      <c r="N3866" s="9"/>
      <c r="O3866" s="9"/>
      <c r="P3866" s="9"/>
      <c r="Q3866" s="8"/>
      <c r="R3866" s="8"/>
      <c r="S3866" s="42"/>
      <c r="T3866" s="42"/>
      <c r="U3866" s="42"/>
      <c r="V3866" s="42"/>
      <c r="W3866" s="42"/>
      <c r="X3866" s="42"/>
      <c r="Y3866" s="25"/>
    </row>
    <row r="3867" spans="6:25">
      <c r="F3867" s="4"/>
      <c r="H3867" s="25"/>
      <c r="I3867" s="25"/>
      <c r="M3867" s="42"/>
      <c r="N3867" s="9"/>
      <c r="O3867" s="9"/>
      <c r="P3867" s="9"/>
      <c r="Q3867" s="8"/>
      <c r="R3867" s="8"/>
      <c r="S3867" s="42"/>
      <c r="T3867" s="42"/>
      <c r="U3867" s="42"/>
      <c r="V3867" s="42"/>
      <c r="W3867" s="42"/>
      <c r="X3867" s="42"/>
      <c r="Y3867" s="25"/>
    </row>
    <row r="3868" spans="6:25">
      <c r="F3868" s="4"/>
      <c r="H3868" s="25"/>
      <c r="I3868" s="25"/>
      <c r="M3868" s="42"/>
      <c r="N3868" s="9"/>
      <c r="O3868" s="9"/>
      <c r="P3868" s="9"/>
      <c r="Q3868" s="8"/>
      <c r="R3868" s="8"/>
      <c r="S3868" s="42"/>
      <c r="T3868" s="42"/>
      <c r="U3868" s="42"/>
      <c r="V3868" s="42"/>
      <c r="W3868" s="42"/>
      <c r="X3868" s="42"/>
      <c r="Y3868" s="25"/>
    </row>
    <row r="3869" spans="6:25">
      <c r="F3869" s="4"/>
      <c r="H3869" s="25"/>
      <c r="I3869" s="25"/>
      <c r="M3869" s="42"/>
      <c r="N3869" s="9"/>
      <c r="O3869" s="9"/>
      <c r="P3869" s="9"/>
      <c r="Q3869" s="8"/>
      <c r="R3869" s="8"/>
      <c r="S3869" s="42"/>
      <c r="T3869" s="42"/>
      <c r="U3869" s="42"/>
      <c r="V3869" s="42"/>
      <c r="W3869" s="42"/>
      <c r="X3869" s="42"/>
      <c r="Y3869" s="25"/>
    </row>
    <row r="3870" spans="6:25">
      <c r="F3870" s="4"/>
      <c r="H3870" s="25"/>
      <c r="I3870" s="25"/>
      <c r="M3870" s="42"/>
      <c r="N3870" s="9"/>
      <c r="O3870" s="9"/>
      <c r="P3870" s="9"/>
      <c r="Q3870" s="8"/>
      <c r="R3870" s="8"/>
      <c r="S3870" s="42"/>
      <c r="T3870" s="42"/>
      <c r="U3870" s="42"/>
      <c r="V3870" s="42"/>
      <c r="W3870" s="42"/>
      <c r="X3870" s="42"/>
      <c r="Y3870" s="25"/>
    </row>
    <row r="3871" spans="6:25">
      <c r="F3871" s="4"/>
      <c r="H3871" s="25"/>
      <c r="I3871" s="25"/>
      <c r="M3871" s="42"/>
      <c r="N3871" s="9"/>
      <c r="O3871" s="9"/>
      <c r="P3871" s="9"/>
      <c r="Q3871" s="8"/>
      <c r="R3871" s="8"/>
      <c r="S3871" s="42"/>
      <c r="T3871" s="42"/>
      <c r="U3871" s="42"/>
      <c r="V3871" s="42"/>
      <c r="W3871" s="42"/>
      <c r="X3871" s="42"/>
      <c r="Y3871" s="25"/>
    </row>
    <row r="3872" spans="6:25">
      <c r="F3872" s="4"/>
      <c r="H3872" s="25"/>
      <c r="I3872" s="25"/>
      <c r="M3872" s="42"/>
      <c r="N3872" s="9"/>
      <c r="O3872" s="9"/>
      <c r="P3872" s="9"/>
      <c r="Q3872" s="8"/>
      <c r="R3872" s="8"/>
      <c r="S3872" s="42"/>
      <c r="T3872" s="42"/>
      <c r="U3872" s="42"/>
      <c r="V3872" s="42"/>
      <c r="W3872" s="42"/>
      <c r="X3872" s="42"/>
      <c r="Y3872" s="25"/>
    </row>
    <row r="3873" spans="5:25">
      <c r="F3873" s="4"/>
      <c r="H3873" s="25"/>
      <c r="I3873" s="25"/>
      <c r="M3873" s="42"/>
      <c r="N3873" s="9"/>
      <c r="O3873" s="9"/>
      <c r="P3873" s="9"/>
      <c r="Q3873" s="8"/>
      <c r="R3873" s="8"/>
      <c r="S3873" s="42"/>
      <c r="T3873" s="42"/>
      <c r="U3873" s="42"/>
      <c r="V3873" s="42"/>
      <c r="W3873" s="42"/>
      <c r="X3873" s="42"/>
      <c r="Y3873" s="25"/>
    </row>
    <row r="3874" spans="5:25">
      <c r="F3874" s="4"/>
      <c r="H3874" s="25"/>
      <c r="I3874" s="25"/>
      <c r="M3874" s="42"/>
      <c r="N3874" s="9"/>
      <c r="O3874" s="9"/>
      <c r="P3874" s="9"/>
      <c r="Q3874" s="8"/>
      <c r="R3874" s="8"/>
      <c r="S3874" s="42"/>
      <c r="T3874" s="42"/>
      <c r="U3874" s="42"/>
      <c r="V3874" s="42"/>
      <c r="W3874" s="42"/>
      <c r="X3874" s="42"/>
      <c r="Y3874" s="25"/>
    </row>
    <row r="3875" spans="5:25">
      <c r="F3875" s="4"/>
      <c r="H3875" s="25"/>
      <c r="I3875" s="25"/>
      <c r="M3875" s="42"/>
      <c r="N3875" s="9"/>
      <c r="O3875" s="9"/>
      <c r="P3875" s="9"/>
      <c r="Q3875" s="8"/>
      <c r="R3875" s="8"/>
      <c r="S3875" s="42"/>
      <c r="T3875" s="42"/>
      <c r="U3875" s="42"/>
      <c r="V3875" s="42"/>
      <c r="W3875" s="42"/>
      <c r="X3875" s="42"/>
      <c r="Y3875" s="25"/>
    </row>
    <row r="3876" spans="5:25">
      <c r="F3876" s="4"/>
      <c r="H3876" s="25"/>
      <c r="I3876" s="25"/>
      <c r="M3876" s="42"/>
      <c r="N3876" s="9"/>
      <c r="O3876" s="9"/>
      <c r="P3876" s="9"/>
      <c r="Q3876" s="8"/>
      <c r="R3876" s="8"/>
      <c r="S3876" s="42"/>
      <c r="T3876" s="42"/>
      <c r="U3876" s="42"/>
      <c r="V3876" s="42"/>
      <c r="W3876" s="42"/>
      <c r="X3876" s="42"/>
      <c r="Y3876" s="25"/>
    </row>
    <row r="3877" spans="5:25">
      <c r="F3877" s="4"/>
      <c r="H3877" s="25"/>
      <c r="I3877" s="25"/>
      <c r="M3877" s="42"/>
      <c r="N3877" s="9"/>
      <c r="O3877" s="9"/>
      <c r="P3877" s="9"/>
      <c r="Q3877" s="8"/>
      <c r="R3877" s="8"/>
      <c r="S3877" s="42"/>
      <c r="T3877" s="42"/>
      <c r="U3877" s="42"/>
      <c r="V3877" s="42"/>
      <c r="W3877" s="42"/>
      <c r="X3877" s="42"/>
      <c r="Y3877" s="25"/>
    </row>
    <row r="3878" spans="5:25">
      <c r="F3878" s="4"/>
      <c r="H3878" s="25"/>
      <c r="I3878" s="25"/>
      <c r="M3878" s="42"/>
      <c r="N3878" s="9"/>
      <c r="O3878" s="9"/>
      <c r="P3878" s="9"/>
      <c r="Q3878" s="8"/>
      <c r="R3878" s="8"/>
      <c r="S3878" s="42"/>
      <c r="T3878" s="42"/>
      <c r="U3878" s="42"/>
      <c r="V3878" s="42"/>
      <c r="W3878" s="42"/>
      <c r="X3878" s="42"/>
      <c r="Y3878" s="25"/>
    </row>
    <row r="3879" spans="5:25">
      <c r="F3879" s="4"/>
      <c r="H3879" s="25"/>
      <c r="I3879" s="25"/>
      <c r="M3879" s="42"/>
      <c r="N3879" s="9"/>
      <c r="O3879" s="9"/>
      <c r="P3879" s="9"/>
      <c r="Q3879" s="8"/>
      <c r="R3879" s="8"/>
      <c r="S3879" s="42"/>
      <c r="T3879" s="42"/>
      <c r="U3879" s="42"/>
      <c r="V3879" s="42"/>
      <c r="W3879" s="42"/>
      <c r="X3879" s="42"/>
      <c r="Y3879" s="25"/>
    </row>
    <row r="3880" spans="5:25">
      <c r="F3880" s="4"/>
      <c r="H3880" s="25"/>
      <c r="I3880" s="25"/>
      <c r="M3880" s="42"/>
      <c r="N3880" s="9"/>
      <c r="O3880" s="9"/>
      <c r="P3880" s="9"/>
      <c r="Q3880" s="8"/>
      <c r="R3880" s="8"/>
      <c r="S3880" s="42"/>
      <c r="T3880" s="42"/>
      <c r="U3880" s="42"/>
      <c r="V3880" s="42"/>
      <c r="W3880" s="42"/>
      <c r="X3880" s="42"/>
      <c r="Y3880" s="25"/>
    </row>
    <row r="3881" spans="5:25">
      <c r="F3881" s="4"/>
      <c r="H3881" s="25"/>
      <c r="I3881" s="25"/>
      <c r="M3881" s="42"/>
      <c r="N3881" s="9"/>
      <c r="O3881" s="9"/>
      <c r="P3881" s="9"/>
      <c r="Q3881" s="8"/>
      <c r="R3881" s="8"/>
      <c r="S3881" s="42"/>
      <c r="T3881" s="42"/>
      <c r="U3881" s="42"/>
      <c r="V3881" s="42"/>
      <c r="W3881" s="42"/>
      <c r="X3881" s="42"/>
      <c r="Y3881" s="25"/>
    </row>
    <row r="3882" spans="5:25">
      <c r="F3882" s="4"/>
      <c r="H3882" s="25"/>
      <c r="I3882" s="25"/>
      <c r="M3882" s="42"/>
      <c r="N3882" s="9"/>
      <c r="O3882" s="9"/>
      <c r="P3882" s="9"/>
      <c r="Q3882" s="8"/>
      <c r="R3882" s="8"/>
      <c r="S3882" s="42"/>
      <c r="T3882" s="42"/>
      <c r="U3882" s="42"/>
      <c r="V3882" s="42"/>
      <c r="W3882" s="42"/>
      <c r="X3882" s="42"/>
      <c r="Y3882" s="25"/>
    </row>
    <row r="3883" spans="5:25">
      <c r="E3883" s="38"/>
      <c r="F3883" s="4"/>
      <c r="H3883" s="25"/>
      <c r="I3883" s="25"/>
      <c r="M3883" s="42"/>
      <c r="N3883" s="9"/>
      <c r="O3883" s="9"/>
      <c r="P3883" s="9"/>
      <c r="Q3883" s="8"/>
      <c r="R3883" s="8"/>
      <c r="S3883" s="42"/>
      <c r="T3883" s="42"/>
      <c r="U3883" s="42"/>
      <c r="V3883" s="42"/>
      <c r="W3883" s="42"/>
      <c r="X3883" s="42"/>
      <c r="Y3883" s="25"/>
    </row>
    <row r="3884" spans="5:25">
      <c r="F3884" s="4"/>
      <c r="H3884" s="25"/>
      <c r="I3884" s="25"/>
      <c r="M3884" s="42"/>
      <c r="N3884" s="9"/>
      <c r="O3884" s="9"/>
      <c r="P3884" s="9"/>
      <c r="Q3884" s="8"/>
      <c r="R3884" s="8"/>
      <c r="S3884" s="42"/>
      <c r="T3884" s="42"/>
      <c r="U3884" s="42"/>
      <c r="V3884" s="42"/>
      <c r="W3884" s="42"/>
      <c r="X3884" s="42"/>
      <c r="Y3884" s="25"/>
    </row>
    <row r="3885" spans="5:25">
      <c r="F3885" s="4"/>
      <c r="H3885" s="25"/>
      <c r="I3885" s="25"/>
      <c r="M3885" s="42"/>
      <c r="N3885" s="9"/>
      <c r="O3885" s="9"/>
      <c r="P3885" s="9"/>
      <c r="Q3885" s="8"/>
      <c r="R3885" s="8"/>
      <c r="S3885" s="42"/>
      <c r="T3885" s="42"/>
      <c r="U3885" s="42"/>
      <c r="V3885" s="42"/>
      <c r="W3885" s="42"/>
      <c r="X3885" s="42"/>
      <c r="Y3885" s="25"/>
    </row>
    <row r="3886" spans="5:25">
      <c r="F3886" s="4"/>
      <c r="H3886" s="25"/>
      <c r="I3886" s="25"/>
      <c r="M3886" s="42"/>
      <c r="N3886" s="9"/>
      <c r="O3886" s="9"/>
      <c r="P3886" s="9"/>
      <c r="Q3886" s="8"/>
      <c r="R3886" s="8"/>
      <c r="S3886" s="42"/>
      <c r="T3886" s="42"/>
      <c r="U3886" s="42"/>
      <c r="V3886" s="42"/>
      <c r="W3886" s="42"/>
      <c r="X3886" s="42"/>
      <c r="Y3886" s="25"/>
    </row>
    <row r="3887" spans="5:25">
      <c r="F3887" s="4"/>
      <c r="H3887" s="25"/>
      <c r="I3887" s="25"/>
      <c r="M3887" s="42"/>
      <c r="N3887" s="9"/>
      <c r="O3887" s="9"/>
      <c r="P3887" s="9"/>
      <c r="Q3887" s="8"/>
      <c r="R3887" s="8"/>
      <c r="S3887" s="42"/>
      <c r="T3887" s="42"/>
      <c r="U3887" s="42"/>
      <c r="V3887" s="42"/>
      <c r="W3887" s="42"/>
      <c r="X3887" s="42"/>
      <c r="Y3887" s="25"/>
    </row>
    <row r="3888" spans="5:25">
      <c r="F3888" s="4"/>
      <c r="H3888" s="25"/>
      <c r="I3888" s="25"/>
      <c r="M3888" s="42"/>
      <c r="N3888" s="9"/>
      <c r="O3888" s="9"/>
      <c r="P3888" s="9"/>
      <c r="Q3888" s="8"/>
      <c r="R3888" s="8"/>
      <c r="S3888" s="42"/>
      <c r="T3888" s="42"/>
      <c r="U3888" s="42"/>
      <c r="V3888" s="42"/>
      <c r="W3888" s="42"/>
      <c r="X3888" s="42"/>
      <c r="Y3888" s="25"/>
    </row>
    <row r="3889" spans="5:25">
      <c r="E3889" s="38"/>
      <c r="F3889" s="4"/>
      <c r="H3889" s="25"/>
      <c r="I3889" s="25"/>
      <c r="M3889" s="42"/>
      <c r="N3889" s="9"/>
      <c r="O3889" s="9"/>
      <c r="P3889" s="9"/>
      <c r="Q3889" s="8"/>
      <c r="R3889" s="8"/>
      <c r="S3889" s="42"/>
      <c r="T3889" s="42"/>
      <c r="U3889" s="42"/>
      <c r="V3889" s="42"/>
      <c r="W3889" s="42"/>
      <c r="X3889" s="42"/>
      <c r="Y3889" s="25"/>
    </row>
    <row r="3890" spans="5:25">
      <c r="F3890" s="4"/>
      <c r="H3890" s="25"/>
      <c r="I3890" s="25"/>
      <c r="M3890" s="42"/>
      <c r="N3890" s="9"/>
      <c r="O3890" s="9"/>
      <c r="P3890" s="9"/>
      <c r="Q3890" s="8"/>
      <c r="R3890" s="8"/>
      <c r="S3890" s="42"/>
      <c r="T3890" s="42"/>
      <c r="U3890" s="42"/>
      <c r="V3890" s="42"/>
      <c r="W3890" s="42"/>
      <c r="X3890" s="42"/>
      <c r="Y3890" s="25"/>
    </row>
    <row r="3891" spans="5:25">
      <c r="F3891" s="4"/>
      <c r="H3891" s="25"/>
      <c r="I3891" s="25"/>
      <c r="M3891" s="42"/>
      <c r="N3891" s="9"/>
      <c r="O3891" s="9"/>
      <c r="P3891" s="9"/>
      <c r="Q3891" s="8"/>
      <c r="R3891" s="8"/>
      <c r="S3891" s="42"/>
      <c r="T3891" s="42"/>
      <c r="U3891" s="42"/>
      <c r="V3891" s="42"/>
      <c r="W3891" s="42"/>
      <c r="X3891" s="42"/>
      <c r="Y3891" s="25"/>
    </row>
    <row r="3892" spans="5:25">
      <c r="E3892" s="38"/>
      <c r="F3892" s="4"/>
      <c r="H3892" s="25"/>
      <c r="I3892" s="25"/>
      <c r="M3892" s="42"/>
      <c r="N3892" s="9"/>
      <c r="O3892" s="9"/>
      <c r="P3892" s="9"/>
      <c r="Q3892" s="8"/>
      <c r="R3892" s="8"/>
      <c r="S3892" s="42"/>
      <c r="T3892" s="42"/>
      <c r="U3892" s="42"/>
      <c r="V3892" s="42"/>
      <c r="W3892" s="42"/>
      <c r="X3892" s="42"/>
      <c r="Y3892" s="25"/>
    </row>
    <row r="3893" spans="5:25">
      <c r="F3893" s="4"/>
      <c r="H3893" s="25"/>
      <c r="I3893" s="25"/>
      <c r="M3893" s="42"/>
      <c r="N3893" s="9"/>
      <c r="O3893" s="9"/>
      <c r="P3893" s="9"/>
      <c r="Q3893" s="8"/>
      <c r="R3893" s="8"/>
      <c r="S3893" s="42"/>
      <c r="T3893" s="42"/>
      <c r="U3893" s="42"/>
      <c r="V3893" s="42"/>
      <c r="W3893" s="42"/>
      <c r="X3893" s="42"/>
      <c r="Y3893" s="25"/>
    </row>
    <row r="3894" spans="5:25">
      <c r="F3894" s="4"/>
      <c r="H3894" s="25"/>
      <c r="I3894" s="25"/>
      <c r="M3894" s="42"/>
      <c r="N3894" s="9"/>
      <c r="O3894" s="9"/>
      <c r="P3894" s="9"/>
      <c r="Q3894" s="8"/>
      <c r="R3894" s="8"/>
      <c r="S3894" s="42"/>
      <c r="T3894" s="42"/>
      <c r="U3894" s="42"/>
      <c r="V3894" s="42"/>
      <c r="W3894" s="42"/>
      <c r="X3894" s="42"/>
      <c r="Y3894" s="25"/>
    </row>
    <row r="3895" spans="5:25">
      <c r="F3895" s="4"/>
      <c r="H3895" s="25"/>
      <c r="I3895" s="25"/>
      <c r="M3895" s="42"/>
      <c r="N3895" s="9"/>
      <c r="O3895" s="9"/>
      <c r="P3895" s="9"/>
      <c r="Q3895" s="8"/>
      <c r="R3895" s="8"/>
      <c r="S3895" s="42"/>
      <c r="T3895" s="42"/>
      <c r="U3895" s="42"/>
      <c r="V3895" s="42"/>
      <c r="W3895" s="42"/>
      <c r="X3895" s="42"/>
      <c r="Y3895" s="25"/>
    </row>
    <row r="3896" spans="5:25">
      <c r="F3896" s="4"/>
      <c r="H3896" s="25"/>
      <c r="I3896" s="25"/>
      <c r="M3896" s="42"/>
      <c r="N3896" s="9"/>
      <c r="O3896" s="9"/>
      <c r="P3896" s="9"/>
      <c r="Q3896" s="8"/>
      <c r="R3896" s="8"/>
      <c r="S3896" s="42"/>
      <c r="T3896" s="42"/>
      <c r="U3896" s="42"/>
      <c r="V3896" s="42"/>
      <c r="W3896" s="42"/>
      <c r="X3896" s="42"/>
      <c r="Y3896" s="25"/>
    </row>
    <row r="3897" spans="5:25">
      <c r="F3897" s="4"/>
      <c r="H3897" s="25"/>
      <c r="I3897" s="25"/>
      <c r="M3897" s="42"/>
      <c r="N3897" s="9"/>
      <c r="O3897" s="9"/>
      <c r="P3897" s="9"/>
      <c r="Q3897" s="8"/>
      <c r="R3897" s="8"/>
      <c r="S3897" s="42"/>
      <c r="T3897" s="42"/>
      <c r="U3897" s="42"/>
      <c r="V3897" s="42"/>
      <c r="W3897" s="42"/>
      <c r="X3897" s="42"/>
      <c r="Y3897" s="25"/>
    </row>
    <row r="3898" spans="5:25">
      <c r="F3898" s="4"/>
      <c r="H3898" s="25"/>
      <c r="I3898" s="25"/>
      <c r="M3898" s="42"/>
      <c r="N3898" s="9"/>
      <c r="O3898" s="9"/>
      <c r="P3898" s="9"/>
      <c r="Q3898" s="8"/>
      <c r="R3898" s="8"/>
      <c r="S3898" s="42"/>
      <c r="T3898" s="42"/>
      <c r="U3898" s="42"/>
      <c r="V3898" s="42"/>
      <c r="W3898" s="42"/>
      <c r="X3898" s="42"/>
      <c r="Y3898" s="25"/>
    </row>
    <row r="3899" spans="5:25">
      <c r="F3899" s="4"/>
      <c r="H3899" s="25"/>
      <c r="I3899" s="25"/>
      <c r="M3899" s="42"/>
      <c r="N3899" s="9"/>
      <c r="O3899" s="9"/>
      <c r="P3899" s="9"/>
      <c r="Q3899" s="8"/>
      <c r="R3899" s="8"/>
      <c r="S3899" s="42"/>
      <c r="T3899" s="42"/>
      <c r="U3899" s="42"/>
      <c r="V3899" s="42"/>
      <c r="W3899" s="42"/>
      <c r="X3899" s="42"/>
      <c r="Y3899" s="25"/>
    </row>
    <row r="3900" spans="5:25">
      <c r="F3900" s="4"/>
      <c r="H3900" s="25"/>
      <c r="I3900" s="25"/>
      <c r="M3900" s="42"/>
      <c r="N3900" s="9"/>
      <c r="O3900" s="9"/>
      <c r="P3900" s="9"/>
      <c r="Q3900" s="8"/>
      <c r="R3900" s="8"/>
      <c r="S3900" s="42"/>
      <c r="T3900" s="42"/>
      <c r="U3900" s="42"/>
      <c r="V3900" s="42"/>
      <c r="W3900" s="42"/>
      <c r="X3900" s="42"/>
      <c r="Y3900" s="25"/>
    </row>
    <row r="3901" spans="5:25">
      <c r="F3901" s="4"/>
      <c r="H3901" s="25"/>
      <c r="I3901" s="25"/>
      <c r="M3901" s="42"/>
      <c r="N3901" s="9"/>
      <c r="O3901" s="9"/>
      <c r="P3901" s="9"/>
      <c r="Q3901" s="8"/>
      <c r="R3901" s="8"/>
      <c r="S3901" s="42"/>
      <c r="T3901" s="42"/>
      <c r="U3901" s="42"/>
      <c r="V3901" s="42"/>
      <c r="W3901" s="42"/>
      <c r="X3901" s="42"/>
      <c r="Y3901" s="25"/>
    </row>
    <row r="3902" spans="5:25">
      <c r="F3902" s="4"/>
      <c r="H3902" s="25"/>
      <c r="I3902" s="25"/>
      <c r="M3902" s="42"/>
      <c r="N3902" s="9"/>
      <c r="O3902" s="9"/>
      <c r="P3902" s="9"/>
      <c r="Q3902" s="8"/>
      <c r="R3902" s="8"/>
      <c r="S3902" s="42"/>
      <c r="T3902" s="42"/>
      <c r="U3902" s="42"/>
      <c r="V3902" s="42"/>
      <c r="W3902" s="42"/>
      <c r="X3902" s="42"/>
      <c r="Y3902" s="25"/>
    </row>
    <row r="3903" spans="5:25">
      <c r="F3903" s="4"/>
      <c r="H3903" s="25"/>
      <c r="I3903" s="25"/>
      <c r="M3903" s="42"/>
      <c r="N3903" s="9"/>
      <c r="O3903" s="9"/>
      <c r="P3903" s="9"/>
      <c r="Q3903" s="8"/>
      <c r="R3903" s="8"/>
      <c r="S3903" s="42"/>
      <c r="T3903" s="42"/>
      <c r="U3903" s="42"/>
      <c r="V3903" s="42"/>
      <c r="W3903" s="42"/>
      <c r="X3903" s="42"/>
      <c r="Y3903" s="25"/>
    </row>
    <row r="3904" spans="5:25">
      <c r="F3904" s="4"/>
      <c r="H3904" s="25"/>
      <c r="I3904" s="25"/>
      <c r="M3904" s="42"/>
      <c r="N3904" s="9"/>
      <c r="O3904" s="9"/>
      <c r="P3904" s="9"/>
      <c r="Q3904" s="8"/>
      <c r="R3904" s="8"/>
      <c r="S3904" s="42"/>
      <c r="T3904" s="42"/>
      <c r="U3904" s="42"/>
      <c r="V3904" s="42"/>
      <c r="W3904" s="42"/>
      <c r="X3904" s="42"/>
      <c r="Y3904" s="25"/>
    </row>
    <row r="3905" spans="5:25">
      <c r="F3905" s="4"/>
      <c r="H3905" s="25"/>
      <c r="I3905" s="25"/>
      <c r="M3905" s="42"/>
      <c r="N3905" s="9"/>
      <c r="O3905" s="9"/>
      <c r="P3905" s="9"/>
      <c r="Q3905" s="8"/>
      <c r="R3905" s="8"/>
      <c r="S3905" s="42"/>
      <c r="T3905" s="42"/>
      <c r="U3905" s="42"/>
      <c r="V3905" s="42"/>
      <c r="W3905" s="42"/>
      <c r="X3905" s="42"/>
      <c r="Y3905" s="25"/>
    </row>
    <row r="3906" spans="5:25">
      <c r="F3906" s="4"/>
      <c r="H3906" s="25"/>
      <c r="I3906" s="25"/>
      <c r="M3906" s="42"/>
      <c r="N3906" s="9"/>
      <c r="O3906" s="9"/>
      <c r="P3906" s="9"/>
      <c r="Q3906" s="8"/>
      <c r="R3906" s="8"/>
      <c r="S3906" s="42"/>
      <c r="T3906" s="42"/>
      <c r="U3906" s="42"/>
      <c r="V3906" s="42"/>
      <c r="W3906" s="42"/>
      <c r="X3906" s="42"/>
      <c r="Y3906" s="25"/>
    </row>
    <row r="3907" spans="5:25">
      <c r="F3907" s="4"/>
      <c r="H3907" s="25"/>
      <c r="I3907" s="25"/>
      <c r="M3907" s="42"/>
      <c r="N3907" s="9"/>
      <c r="O3907" s="9"/>
      <c r="P3907" s="9"/>
      <c r="Q3907" s="8"/>
      <c r="R3907" s="8"/>
      <c r="S3907" s="42"/>
      <c r="T3907" s="42"/>
      <c r="U3907" s="42"/>
      <c r="V3907" s="42"/>
      <c r="W3907" s="42"/>
      <c r="X3907" s="42"/>
      <c r="Y3907" s="25"/>
    </row>
    <row r="3908" spans="5:25">
      <c r="F3908" s="4"/>
      <c r="H3908" s="25"/>
      <c r="I3908" s="25"/>
      <c r="M3908" s="42"/>
      <c r="N3908" s="9"/>
      <c r="O3908" s="9"/>
      <c r="P3908" s="9"/>
      <c r="Q3908" s="8"/>
      <c r="R3908" s="8"/>
      <c r="S3908" s="42"/>
      <c r="T3908" s="42"/>
      <c r="U3908" s="42"/>
      <c r="V3908" s="42"/>
      <c r="W3908" s="42"/>
      <c r="X3908" s="42"/>
      <c r="Y3908" s="25"/>
    </row>
    <row r="3909" spans="5:25">
      <c r="F3909" s="4"/>
      <c r="H3909" s="25"/>
      <c r="I3909" s="25"/>
      <c r="M3909" s="42"/>
      <c r="N3909" s="9"/>
      <c r="O3909" s="9"/>
      <c r="P3909" s="9"/>
      <c r="Q3909" s="8"/>
      <c r="R3909" s="8"/>
      <c r="S3909" s="42"/>
      <c r="T3909" s="42"/>
      <c r="U3909" s="42"/>
      <c r="V3909" s="42"/>
      <c r="W3909" s="42"/>
      <c r="X3909" s="42"/>
      <c r="Y3909" s="25"/>
    </row>
    <row r="3910" spans="5:25">
      <c r="F3910" s="4"/>
      <c r="H3910" s="25"/>
      <c r="I3910" s="25"/>
      <c r="M3910" s="42"/>
      <c r="N3910" s="9"/>
      <c r="O3910" s="9"/>
      <c r="P3910" s="9"/>
      <c r="Q3910" s="8"/>
      <c r="R3910" s="8"/>
      <c r="S3910" s="42"/>
      <c r="T3910" s="42"/>
      <c r="U3910" s="42"/>
      <c r="V3910" s="42"/>
      <c r="W3910" s="42"/>
      <c r="X3910" s="42"/>
      <c r="Y3910" s="25"/>
    </row>
    <row r="3911" spans="5:25">
      <c r="E3911" s="38"/>
      <c r="F3911" s="4"/>
      <c r="H3911" s="25"/>
      <c r="I3911" s="25"/>
      <c r="M3911" s="42"/>
      <c r="N3911" s="9"/>
      <c r="O3911" s="9"/>
      <c r="P3911" s="9"/>
      <c r="Q3911" s="8"/>
      <c r="R3911" s="8"/>
      <c r="S3911" s="42"/>
      <c r="T3911" s="42"/>
      <c r="U3911" s="42"/>
      <c r="V3911" s="42"/>
      <c r="W3911" s="42"/>
      <c r="X3911" s="42"/>
      <c r="Y3911" s="25"/>
    </row>
    <row r="3912" spans="5:25">
      <c r="E3912" s="38"/>
      <c r="F3912" s="4"/>
      <c r="H3912" s="25"/>
      <c r="I3912" s="25"/>
      <c r="M3912" s="42"/>
      <c r="N3912" s="9"/>
      <c r="O3912" s="9"/>
      <c r="P3912" s="9"/>
      <c r="Q3912" s="8"/>
      <c r="R3912" s="8"/>
      <c r="S3912" s="42"/>
      <c r="T3912" s="42"/>
      <c r="U3912" s="42"/>
      <c r="V3912" s="42"/>
      <c r="W3912" s="42"/>
      <c r="X3912" s="42"/>
      <c r="Y3912" s="25"/>
    </row>
    <row r="3913" spans="5:25">
      <c r="F3913" s="4"/>
      <c r="H3913" s="25"/>
      <c r="I3913" s="25"/>
      <c r="M3913" s="42"/>
      <c r="N3913" s="9"/>
      <c r="O3913" s="9"/>
      <c r="P3913" s="9"/>
      <c r="Q3913" s="8"/>
      <c r="R3913" s="8"/>
      <c r="S3913" s="42"/>
      <c r="T3913" s="42"/>
      <c r="U3913" s="42"/>
      <c r="V3913" s="42"/>
      <c r="W3913" s="42"/>
      <c r="X3913" s="42"/>
      <c r="Y3913" s="25"/>
    </row>
    <row r="3914" spans="5:25">
      <c r="F3914" s="4"/>
      <c r="H3914" s="25"/>
      <c r="I3914" s="25"/>
      <c r="M3914" s="42"/>
      <c r="N3914" s="9"/>
      <c r="O3914" s="9"/>
      <c r="P3914" s="9"/>
      <c r="Q3914" s="8"/>
      <c r="R3914" s="8"/>
      <c r="S3914" s="42"/>
      <c r="T3914" s="42"/>
      <c r="U3914" s="42"/>
      <c r="V3914" s="42"/>
      <c r="W3914" s="42"/>
      <c r="X3914" s="42"/>
      <c r="Y3914" s="25"/>
    </row>
    <row r="3915" spans="5:25">
      <c r="F3915" s="4"/>
      <c r="H3915" s="25"/>
      <c r="I3915" s="25"/>
      <c r="M3915" s="42"/>
      <c r="N3915" s="9"/>
      <c r="O3915" s="9"/>
      <c r="P3915" s="9"/>
      <c r="Q3915" s="8"/>
      <c r="R3915" s="8"/>
      <c r="S3915" s="42"/>
      <c r="T3915" s="42"/>
      <c r="U3915" s="42"/>
      <c r="V3915" s="42"/>
      <c r="W3915" s="42"/>
      <c r="X3915" s="42"/>
      <c r="Y3915" s="25"/>
    </row>
    <row r="3916" spans="5:25">
      <c r="F3916" s="4"/>
      <c r="H3916" s="25"/>
      <c r="I3916" s="25"/>
      <c r="M3916" s="42"/>
      <c r="N3916" s="9"/>
      <c r="O3916" s="9"/>
      <c r="P3916" s="9"/>
      <c r="Q3916" s="8"/>
      <c r="R3916" s="8"/>
      <c r="S3916" s="42"/>
      <c r="T3916" s="42"/>
      <c r="U3916" s="42"/>
      <c r="V3916" s="42"/>
      <c r="W3916" s="42"/>
      <c r="X3916" s="42"/>
      <c r="Y3916" s="25"/>
    </row>
    <row r="3917" spans="5:25">
      <c r="F3917" s="4"/>
      <c r="H3917" s="25"/>
      <c r="I3917" s="25"/>
      <c r="M3917" s="42"/>
      <c r="N3917" s="9"/>
      <c r="O3917" s="9"/>
      <c r="P3917" s="9"/>
      <c r="Q3917" s="8"/>
      <c r="R3917" s="8"/>
      <c r="S3917" s="42"/>
      <c r="T3917" s="42"/>
      <c r="U3917" s="42"/>
      <c r="V3917" s="42"/>
      <c r="W3917" s="42"/>
      <c r="X3917" s="42"/>
      <c r="Y3917" s="25"/>
    </row>
    <row r="3918" spans="5:25">
      <c r="F3918" s="4"/>
      <c r="H3918" s="25"/>
      <c r="I3918" s="25"/>
      <c r="M3918" s="42"/>
      <c r="N3918" s="9"/>
      <c r="O3918" s="9"/>
      <c r="P3918" s="9"/>
      <c r="Q3918" s="8"/>
      <c r="R3918" s="8"/>
      <c r="S3918" s="42"/>
      <c r="T3918" s="42"/>
      <c r="U3918" s="42"/>
      <c r="V3918" s="42"/>
      <c r="W3918" s="42"/>
      <c r="X3918" s="42"/>
      <c r="Y3918" s="25"/>
    </row>
    <row r="3919" spans="5:25">
      <c r="F3919" s="4"/>
      <c r="H3919" s="25"/>
      <c r="I3919" s="25"/>
      <c r="M3919" s="42"/>
      <c r="N3919" s="9"/>
      <c r="O3919" s="9"/>
      <c r="P3919" s="9"/>
      <c r="Q3919" s="8"/>
      <c r="R3919" s="8"/>
      <c r="S3919" s="42"/>
      <c r="T3919" s="42"/>
      <c r="U3919" s="42"/>
      <c r="V3919" s="42"/>
      <c r="W3919" s="42"/>
      <c r="X3919" s="42"/>
      <c r="Y3919" s="25"/>
    </row>
    <row r="3920" spans="5:25">
      <c r="E3920" s="38"/>
      <c r="F3920" s="4"/>
      <c r="H3920" s="25"/>
      <c r="I3920" s="25"/>
      <c r="M3920" s="42"/>
      <c r="N3920" s="9"/>
      <c r="O3920" s="9"/>
      <c r="P3920" s="9"/>
      <c r="Q3920" s="8"/>
      <c r="R3920" s="8"/>
      <c r="S3920" s="42"/>
      <c r="T3920" s="42"/>
      <c r="U3920" s="42"/>
      <c r="V3920" s="42"/>
      <c r="W3920" s="42"/>
      <c r="X3920" s="42"/>
      <c r="Y3920" s="25"/>
    </row>
    <row r="3921" spans="6:25">
      <c r="F3921" s="4"/>
      <c r="H3921" s="25"/>
      <c r="I3921" s="25"/>
      <c r="M3921" s="42"/>
      <c r="N3921" s="9"/>
      <c r="O3921" s="9"/>
      <c r="P3921" s="9"/>
      <c r="Q3921" s="8"/>
      <c r="R3921" s="8"/>
      <c r="S3921" s="42"/>
      <c r="T3921" s="42"/>
      <c r="U3921" s="42"/>
      <c r="V3921" s="42"/>
      <c r="W3921" s="42"/>
      <c r="X3921" s="42"/>
      <c r="Y3921" s="25"/>
    </row>
    <row r="3922" spans="6:25">
      <c r="F3922" s="4"/>
      <c r="H3922" s="25"/>
      <c r="I3922" s="25"/>
      <c r="M3922" s="42"/>
      <c r="N3922" s="9"/>
      <c r="O3922" s="9"/>
      <c r="P3922" s="9"/>
      <c r="Q3922" s="8"/>
      <c r="R3922" s="8"/>
      <c r="S3922" s="42"/>
      <c r="T3922" s="42"/>
      <c r="U3922" s="42"/>
      <c r="V3922" s="42"/>
      <c r="W3922" s="42"/>
      <c r="X3922" s="42"/>
      <c r="Y3922" s="25"/>
    </row>
    <row r="3923" spans="6:25">
      <c r="F3923" s="4"/>
      <c r="H3923" s="25"/>
      <c r="I3923" s="25"/>
      <c r="M3923" s="42"/>
      <c r="N3923" s="9"/>
      <c r="O3923" s="9"/>
      <c r="P3923" s="9"/>
      <c r="Q3923" s="8"/>
      <c r="R3923" s="8"/>
      <c r="S3923" s="42"/>
      <c r="T3923" s="42"/>
      <c r="U3923" s="42"/>
      <c r="V3923" s="42"/>
      <c r="W3923" s="42"/>
      <c r="X3923" s="42"/>
      <c r="Y3923" s="25"/>
    </row>
    <row r="3924" spans="6:25">
      <c r="F3924" s="4"/>
      <c r="H3924" s="25"/>
      <c r="I3924" s="25"/>
      <c r="M3924" s="42"/>
      <c r="N3924" s="9"/>
      <c r="O3924" s="9"/>
      <c r="P3924" s="9"/>
      <c r="Q3924" s="8"/>
      <c r="R3924" s="8"/>
      <c r="S3924" s="42"/>
      <c r="T3924" s="42"/>
      <c r="U3924" s="42"/>
      <c r="V3924" s="42"/>
      <c r="W3924" s="42"/>
      <c r="X3924" s="42"/>
      <c r="Y3924" s="25"/>
    </row>
    <row r="3925" spans="6:25">
      <c r="F3925" s="4"/>
      <c r="H3925" s="25"/>
      <c r="I3925" s="25"/>
      <c r="M3925" s="42"/>
      <c r="N3925" s="9"/>
      <c r="O3925" s="9"/>
      <c r="P3925" s="9"/>
      <c r="Q3925" s="8"/>
      <c r="R3925" s="8"/>
      <c r="S3925" s="42"/>
      <c r="T3925" s="42"/>
      <c r="U3925" s="42"/>
      <c r="V3925" s="42"/>
      <c r="W3925" s="42"/>
      <c r="X3925" s="42"/>
      <c r="Y3925" s="25"/>
    </row>
    <row r="3926" spans="6:25">
      <c r="F3926" s="4"/>
      <c r="H3926" s="25"/>
      <c r="I3926" s="25"/>
      <c r="M3926" s="42"/>
      <c r="N3926" s="9"/>
      <c r="O3926" s="9"/>
      <c r="P3926" s="9"/>
      <c r="Q3926" s="8"/>
      <c r="R3926" s="8"/>
      <c r="S3926" s="42"/>
      <c r="T3926" s="42"/>
      <c r="U3926" s="42"/>
      <c r="V3926" s="42"/>
      <c r="W3926" s="42"/>
      <c r="X3926" s="42"/>
      <c r="Y3926" s="25"/>
    </row>
    <row r="3927" spans="6:25">
      <c r="F3927" s="4"/>
      <c r="H3927" s="25"/>
      <c r="I3927" s="25"/>
      <c r="M3927" s="42"/>
      <c r="N3927" s="9"/>
      <c r="O3927" s="9"/>
      <c r="P3927" s="9"/>
      <c r="Q3927" s="8"/>
      <c r="R3927" s="8"/>
      <c r="S3927" s="42"/>
      <c r="T3927" s="42"/>
      <c r="U3927" s="42"/>
      <c r="V3927" s="42"/>
      <c r="W3927" s="42"/>
      <c r="X3927" s="42"/>
      <c r="Y3927" s="25"/>
    </row>
    <row r="3928" spans="6:25">
      <c r="F3928" s="4"/>
      <c r="H3928" s="25"/>
      <c r="I3928" s="25"/>
      <c r="M3928" s="42"/>
      <c r="N3928" s="9"/>
      <c r="O3928" s="9"/>
      <c r="P3928" s="9"/>
      <c r="Q3928" s="8"/>
      <c r="R3928" s="8"/>
      <c r="S3928" s="42"/>
      <c r="T3928" s="42"/>
      <c r="U3928" s="42"/>
      <c r="V3928" s="42"/>
      <c r="W3928" s="42"/>
      <c r="X3928" s="42"/>
      <c r="Y3928" s="25"/>
    </row>
    <row r="3929" spans="6:25">
      <c r="F3929" s="4"/>
      <c r="H3929" s="25"/>
      <c r="I3929" s="25"/>
      <c r="M3929" s="42"/>
      <c r="N3929" s="9"/>
      <c r="O3929" s="9"/>
      <c r="P3929" s="9"/>
      <c r="Q3929" s="8"/>
      <c r="R3929" s="8"/>
      <c r="S3929" s="42"/>
      <c r="T3929" s="42"/>
      <c r="U3929" s="42"/>
      <c r="V3929" s="42"/>
      <c r="W3929" s="42"/>
      <c r="X3929" s="42"/>
      <c r="Y3929" s="25"/>
    </row>
    <row r="3930" spans="6:25">
      <c r="F3930" s="4"/>
      <c r="H3930" s="25"/>
      <c r="I3930" s="25"/>
      <c r="M3930" s="42"/>
      <c r="N3930" s="9"/>
      <c r="O3930" s="9"/>
      <c r="P3930" s="9"/>
      <c r="Q3930" s="8"/>
      <c r="R3930" s="8"/>
      <c r="S3930" s="42"/>
      <c r="T3930" s="42"/>
      <c r="U3930" s="42"/>
      <c r="V3930" s="42"/>
      <c r="W3930" s="42"/>
      <c r="X3930" s="42"/>
      <c r="Y3930" s="25"/>
    </row>
    <row r="3931" spans="6:25">
      <c r="F3931" s="4"/>
      <c r="H3931" s="25"/>
      <c r="I3931" s="25"/>
      <c r="M3931" s="42"/>
      <c r="N3931" s="9"/>
      <c r="O3931" s="9"/>
      <c r="P3931" s="9"/>
      <c r="Q3931" s="8"/>
      <c r="R3931" s="8"/>
      <c r="S3931" s="42"/>
      <c r="T3931" s="42"/>
      <c r="U3931" s="42"/>
      <c r="V3931" s="42"/>
      <c r="W3931" s="42"/>
      <c r="X3931" s="42"/>
      <c r="Y3931" s="25"/>
    </row>
    <row r="3932" spans="6:25">
      <c r="F3932" s="4"/>
      <c r="H3932" s="25"/>
      <c r="I3932" s="25"/>
      <c r="M3932" s="42"/>
      <c r="N3932" s="9"/>
      <c r="O3932" s="9"/>
      <c r="P3932" s="9"/>
      <c r="Q3932" s="8"/>
      <c r="R3932" s="8"/>
      <c r="S3932" s="42"/>
      <c r="T3932" s="42"/>
      <c r="U3932" s="42"/>
      <c r="V3932" s="42"/>
      <c r="W3932" s="42"/>
      <c r="X3932" s="42"/>
      <c r="Y3932" s="25"/>
    </row>
    <row r="3933" spans="6:25">
      <c r="F3933" s="4"/>
      <c r="H3933" s="25"/>
      <c r="I3933" s="25"/>
      <c r="M3933" s="42"/>
      <c r="N3933" s="9"/>
      <c r="O3933" s="9"/>
      <c r="P3933" s="9"/>
      <c r="Q3933" s="8"/>
      <c r="R3933" s="8"/>
      <c r="S3933" s="42"/>
      <c r="T3933" s="42"/>
      <c r="U3933" s="42"/>
      <c r="V3933" s="42"/>
      <c r="W3933" s="42"/>
      <c r="X3933" s="42"/>
      <c r="Y3933" s="25"/>
    </row>
    <row r="3934" spans="6:25">
      <c r="F3934" s="4"/>
      <c r="H3934" s="25"/>
      <c r="I3934" s="25"/>
      <c r="M3934" s="42"/>
      <c r="N3934" s="9"/>
      <c r="O3934" s="9"/>
      <c r="P3934" s="9"/>
      <c r="Q3934" s="8"/>
      <c r="R3934" s="8"/>
      <c r="S3934" s="42"/>
      <c r="T3934" s="42"/>
      <c r="U3934" s="42"/>
      <c r="V3934" s="42"/>
      <c r="W3934" s="42"/>
      <c r="X3934" s="42"/>
      <c r="Y3934" s="25"/>
    </row>
    <row r="3935" spans="6:25">
      <c r="F3935" s="4"/>
      <c r="H3935" s="25"/>
      <c r="I3935" s="25"/>
      <c r="M3935" s="42"/>
      <c r="N3935" s="9"/>
      <c r="O3935" s="9"/>
      <c r="P3935" s="9"/>
      <c r="Q3935" s="8"/>
      <c r="R3935" s="8"/>
      <c r="S3935" s="42"/>
      <c r="T3935" s="42"/>
      <c r="U3935" s="42"/>
      <c r="V3935" s="42"/>
      <c r="W3935" s="42"/>
      <c r="X3935" s="42"/>
      <c r="Y3935" s="25"/>
    </row>
    <row r="3936" spans="6:25">
      <c r="F3936" s="4"/>
      <c r="H3936" s="25"/>
      <c r="I3936" s="25"/>
      <c r="M3936" s="42"/>
      <c r="N3936" s="9"/>
      <c r="O3936" s="9"/>
      <c r="P3936" s="9"/>
      <c r="Q3936" s="8"/>
      <c r="R3936" s="8"/>
      <c r="S3936" s="42"/>
      <c r="T3936" s="42"/>
      <c r="U3936" s="42"/>
      <c r="V3936" s="42"/>
      <c r="W3936" s="42"/>
      <c r="X3936" s="42"/>
      <c r="Y3936" s="25"/>
    </row>
    <row r="3937" spans="5:25">
      <c r="F3937" s="4"/>
      <c r="H3937" s="25"/>
      <c r="I3937" s="25"/>
      <c r="M3937" s="42"/>
      <c r="N3937" s="9"/>
      <c r="O3937" s="9"/>
      <c r="P3937" s="9"/>
      <c r="Q3937" s="8"/>
      <c r="R3937" s="8"/>
      <c r="S3937" s="42"/>
      <c r="T3937" s="42"/>
      <c r="U3937" s="42"/>
      <c r="V3937" s="42"/>
      <c r="W3937" s="42"/>
      <c r="X3937" s="42"/>
      <c r="Y3937" s="25"/>
    </row>
    <row r="3938" spans="5:25">
      <c r="F3938" s="4"/>
      <c r="H3938" s="25"/>
      <c r="I3938" s="25"/>
      <c r="M3938" s="42"/>
      <c r="N3938" s="9"/>
      <c r="O3938" s="9"/>
      <c r="P3938" s="9"/>
      <c r="Q3938" s="8"/>
      <c r="R3938" s="8"/>
      <c r="S3938" s="42"/>
      <c r="T3938" s="42"/>
      <c r="U3938" s="42"/>
      <c r="V3938" s="42"/>
      <c r="W3938" s="42"/>
      <c r="X3938" s="42"/>
      <c r="Y3938" s="25"/>
    </row>
    <row r="3939" spans="5:25">
      <c r="F3939" s="4"/>
      <c r="H3939" s="25"/>
      <c r="I3939" s="25"/>
      <c r="M3939" s="42"/>
      <c r="N3939" s="9"/>
      <c r="O3939" s="9"/>
      <c r="P3939" s="9"/>
      <c r="Q3939" s="8"/>
      <c r="R3939" s="8"/>
      <c r="S3939" s="42"/>
      <c r="T3939" s="42"/>
      <c r="U3939" s="42"/>
      <c r="V3939" s="42"/>
      <c r="W3939" s="42"/>
      <c r="X3939" s="42"/>
      <c r="Y3939" s="25"/>
    </row>
    <row r="3940" spans="5:25">
      <c r="F3940" s="4"/>
      <c r="H3940" s="25"/>
      <c r="I3940" s="25"/>
      <c r="M3940" s="42"/>
      <c r="N3940" s="9"/>
      <c r="O3940" s="9"/>
      <c r="P3940" s="9"/>
      <c r="Q3940" s="8"/>
      <c r="R3940" s="8"/>
      <c r="S3940" s="42"/>
      <c r="T3940" s="42"/>
      <c r="U3940" s="42"/>
      <c r="V3940" s="42"/>
      <c r="W3940" s="42"/>
      <c r="X3940" s="42"/>
      <c r="Y3940" s="25"/>
    </row>
    <row r="3941" spans="5:25">
      <c r="F3941" s="4"/>
      <c r="H3941" s="25"/>
      <c r="I3941" s="25"/>
      <c r="M3941" s="42"/>
      <c r="N3941" s="9"/>
      <c r="O3941" s="9"/>
      <c r="P3941" s="9"/>
      <c r="Q3941" s="8"/>
      <c r="R3941" s="8"/>
      <c r="S3941" s="42"/>
      <c r="T3941" s="42"/>
      <c r="U3941" s="42"/>
      <c r="V3941" s="42"/>
      <c r="W3941" s="42"/>
      <c r="X3941" s="42"/>
      <c r="Y3941" s="25"/>
    </row>
    <row r="3942" spans="5:25">
      <c r="F3942" s="4"/>
      <c r="H3942" s="25"/>
      <c r="I3942" s="25"/>
      <c r="M3942" s="42"/>
      <c r="N3942" s="9"/>
      <c r="O3942" s="9"/>
      <c r="P3942" s="9"/>
      <c r="Q3942" s="8"/>
      <c r="R3942" s="8"/>
      <c r="S3942" s="42"/>
      <c r="T3942" s="42"/>
      <c r="U3942" s="42"/>
      <c r="V3942" s="42"/>
      <c r="W3942" s="42"/>
      <c r="X3942" s="42"/>
      <c r="Y3942" s="25"/>
    </row>
    <row r="3943" spans="5:25">
      <c r="F3943" s="4"/>
      <c r="H3943" s="25"/>
      <c r="I3943" s="25"/>
      <c r="M3943" s="42"/>
      <c r="N3943" s="9"/>
      <c r="O3943" s="9"/>
      <c r="P3943" s="9"/>
      <c r="Q3943" s="8"/>
      <c r="R3943" s="8"/>
      <c r="S3943" s="42"/>
      <c r="T3943" s="42"/>
      <c r="U3943" s="42"/>
      <c r="V3943" s="42"/>
      <c r="W3943" s="42"/>
      <c r="X3943" s="42"/>
      <c r="Y3943" s="25"/>
    </row>
    <row r="3944" spans="5:25">
      <c r="F3944" s="4"/>
      <c r="H3944" s="25"/>
      <c r="I3944" s="25"/>
      <c r="M3944" s="42"/>
      <c r="N3944" s="9"/>
      <c r="O3944" s="9"/>
      <c r="P3944" s="9"/>
      <c r="Q3944" s="8"/>
      <c r="R3944" s="8"/>
      <c r="S3944" s="42"/>
      <c r="T3944" s="42"/>
      <c r="U3944" s="42"/>
      <c r="V3944" s="42"/>
      <c r="W3944" s="42"/>
      <c r="X3944" s="42"/>
      <c r="Y3944" s="25"/>
    </row>
    <row r="3945" spans="5:25">
      <c r="F3945" s="4"/>
      <c r="H3945" s="25"/>
      <c r="I3945" s="25"/>
      <c r="M3945" s="42"/>
      <c r="N3945" s="9"/>
      <c r="O3945" s="9"/>
      <c r="P3945" s="9"/>
      <c r="Q3945" s="8"/>
      <c r="R3945" s="8"/>
      <c r="S3945" s="42"/>
      <c r="T3945" s="42"/>
      <c r="U3945" s="42"/>
      <c r="V3945" s="42"/>
      <c r="W3945" s="42"/>
      <c r="X3945" s="42"/>
      <c r="Y3945" s="25"/>
    </row>
    <row r="3946" spans="5:25">
      <c r="F3946" s="4"/>
      <c r="H3946" s="25"/>
      <c r="I3946" s="25"/>
      <c r="M3946" s="42"/>
      <c r="N3946" s="9"/>
      <c r="O3946" s="9"/>
      <c r="P3946" s="9"/>
      <c r="Q3946" s="8"/>
      <c r="R3946" s="8"/>
      <c r="S3946" s="42"/>
      <c r="T3946" s="42"/>
      <c r="U3946" s="42"/>
      <c r="V3946" s="42"/>
      <c r="W3946" s="42"/>
      <c r="X3946" s="42"/>
      <c r="Y3946" s="25"/>
    </row>
    <row r="3947" spans="5:25">
      <c r="F3947" s="4"/>
      <c r="H3947" s="25"/>
      <c r="I3947" s="25"/>
      <c r="M3947" s="42"/>
      <c r="N3947" s="9"/>
      <c r="O3947" s="9"/>
      <c r="P3947" s="9"/>
      <c r="Q3947" s="8"/>
      <c r="R3947" s="8"/>
      <c r="S3947" s="42"/>
      <c r="T3947" s="42"/>
      <c r="U3947" s="42"/>
      <c r="V3947" s="42"/>
      <c r="W3947" s="42"/>
      <c r="X3947" s="42"/>
      <c r="Y3947" s="25"/>
    </row>
    <row r="3948" spans="5:25">
      <c r="F3948" s="4"/>
      <c r="H3948" s="25"/>
      <c r="I3948" s="25"/>
      <c r="M3948" s="42"/>
      <c r="N3948" s="9"/>
      <c r="O3948" s="9"/>
      <c r="P3948" s="9"/>
      <c r="Q3948" s="8"/>
      <c r="R3948" s="8"/>
      <c r="S3948" s="42"/>
      <c r="T3948" s="42"/>
      <c r="U3948" s="42"/>
      <c r="V3948" s="42"/>
      <c r="W3948" s="42"/>
      <c r="X3948" s="42"/>
      <c r="Y3948" s="25"/>
    </row>
    <row r="3949" spans="5:25">
      <c r="E3949" s="38"/>
      <c r="F3949" s="4"/>
      <c r="H3949" s="25"/>
      <c r="I3949" s="25"/>
      <c r="M3949" s="42"/>
      <c r="N3949" s="9"/>
      <c r="O3949" s="9"/>
      <c r="P3949" s="9"/>
      <c r="Q3949" s="8"/>
      <c r="R3949" s="8"/>
      <c r="S3949" s="42"/>
      <c r="T3949" s="42"/>
      <c r="U3949" s="42"/>
      <c r="V3949" s="42"/>
      <c r="W3949" s="42"/>
      <c r="X3949" s="42"/>
      <c r="Y3949" s="25"/>
    </row>
    <row r="3950" spans="5:25">
      <c r="F3950" s="4"/>
      <c r="H3950" s="25"/>
      <c r="I3950" s="25"/>
      <c r="M3950" s="42"/>
      <c r="N3950" s="9"/>
      <c r="O3950" s="9"/>
      <c r="P3950" s="9"/>
      <c r="Q3950" s="8"/>
      <c r="R3950" s="8"/>
      <c r="S3950" s="42"/>
      <c r="T3950" s="42"/>
      <c r="U3950" s="42"/>
      <c r="V3950" s="42"/>
      <c r="W3950" s="42"/>
      <c r="X3950" s="42"/>
      <c r="Y3950" s="25"/>
    </row>
    <row r="3951" spans="5:25">
      <c r="F3951" s="4"/>
      <c r="H3951" s="25"/>
      <c r="I3951" s="25"/>
      <c r="M3951" s="42"/>
      <c r="N3951" s="9"/>
      <c r="O3951" s="9"/>
      <c r="P3951" s="9"/>
      <c r="Q3951" s="8"/>
      <c r="R3951" s="8"/>
      <c r="S3951" s="42"/>
      <c r="T3951" s="42"/>
      <c r="U3951" s="42"/>
      <c r="V3951" s="42"/>
      <c r="W3951" s="42"/>
      <c r="X3951" s="42"/>
      <c r="Y3951" s="25"/>
    </row>
    <row r="3952" spans="5:25">
      <c r="E3952" s="38"/>
      <c r="F3952" s="4"/>
      <c r="H3952" s="25"/>
      <c r="I3952" s="25"/>
      <c r="M3952" s="42"/>
      <c r="N3952" s="9"/>
      <c r="O3952" s="9"/>
      <c r="P3952" s="9"/>
      <c r="Q3952" s="8"/>
      <c r="R3952" s="8"/>
      <c r="S3952" s="42"/>
      <c r="T3952" s="42"/>
      <c r="U3952" s="42"/>
      <c r="V3952" s="42"/>
      <c r="W3952" s="42"/>
      <c r="X3952" s="42"/>
      <c r="Y3952" s="25"/>
    </row>
    <row r="3953" spans="5:25">
      <c r="F3953" s="4"/>
      <c r="H3953" s="25"/>
      <c r="I3953" s="25"/>
      <c r="M3953" s="42"/>
      <c r="N3953" s="9"/>
      <c r="O3953" s="9"/>
      <c r="P3953" s="9"/>
      <c r="Q3953" s="8"/>
      <c r="R3953" s="8"/>
      <c r="S3953" s="42"/>
      <c r="T3953" s="42"/>
      <c r="U3953" s="42"/>
      <c r="V3953" s="42"/>
      <c r="W3953" s="42"/>
      <c r="X3953" s="42"/>
      <c r="Y3953" s="25"/>
    </row>
    <row r="3954" spans="5:25">
      <c r="F3954" s="4"/>
      <c r="H3954" s="25"/>
      <c r="I3954" s="25"/>
      <c r="M3954" s="42"/>
      <c r="N3954" s="9"/>
      <c r="O3954" s="9"/>
      <c r="P3954" s="9"/>
      <c r="Q3954" s="8"/>
      <c r="R3954" s="8"/>
      <c r="S3954" s="42"/>
      <c r="T3954" s="42"/>
      <c r="U3954" s="42"/>
      <c r="V3954" s="42"/>
      <c r="W3954" s="42"/>
      <c r="X3954" s="42"/>
      <c r="Y3954" s="25"/>
    </row>
    <row r="3955" spans="5:25">
      <c r="F3955" s="4"/>
      <c r="H3955" s="25"/>
      <c r="I3955" s="25"/>
      <c r="M3955" s="42"/>
      <c r="N3955" s="9"/>
      <c r="O3955" s="9"/>
      <c r="P3955" s="9"/>
      <c r="Q3955" s="8"/>
      <c r="R3955" s="8"/>
      <c r="S3955" s="42"/>
      <c r="T3955" s="42"/>
      <c r="U3955" s="42"/>
      <c r="V3955" s="42"/>
      <c r="W3955" s="42"/>
      <c r="X3955" s="42"/>
      <c r="Y3955" s="25"/>
    </row>
    <row r="3956" spans="5:25">
      <c r="E3956" s="38"/>
      <c r="F3956" s="4"/>
      <c r="H3956" s="25"/>
      <c r="I3956" s="25"/>
      <c r="M3956" s="42"/>
      <c r="N3956" s="9"/>
      <c r="O3956" s="9"/>
      <c r="P3956" s="9"/>
      <c r="Q3956" s="8"/>
      <c r="R3956" s="8"/>
      <c r="S3956" s="42"/>
      <c r="T3956" s="42"/>
      <c r="U3956" s="42"/>
      <c r="V3956" s="42"/>
      <c r="W3956" s="42"/>
      <c r="X3956" s="42"/>
      <c r="Y3956" s="25"/>
    </row>
    <row r="3957" spans="5:25">
      <c r="F3957" s="4"/>
      <c r="H3957" s="25"/>
      <c r="I3957" s="25"/>
      <c r="M3957" s="42"/>
      <c r="N3957" s="9"/>
      <c r="O3957" s="9"/>
      <c r="P3957" s="9"/>
      <c r="Q3957" s="8"/>
      <c r="R3957" s="8"/>
      <c r="S3957" s="42"/>
      <c r="T3957" s="42"/>
      <c r="U3957" s="42"/>
      <c r="V3957" s="42"/>
      <c r="W3957" s="42"/>
      <c r="X3957" s="42"/>
      <c r="Y3957" s="25"/>
    </row>
    <row r="3958" spans="5:25">
      <c r="F3958" s="4"/>
      <c r="H3958" s="25"/>
      <c r="I3958" s="25"/>
      <c r="M3958" s="42"/>
      <c r="N3958" s="9"/>
      <c r="O3958" s="9"/>
      <c r="P3958" s="9"/>
      <c r="Q3958" s="8"/>
      <c r="R3958" s="8"/>
      <c r="S3958" s="42"/>
      <c r="T3958" s="42"/>
      <c r="U3958" s="42"/>
      <c r="V3958" s="42"/>
      <c r="W3958" s="42"/>
      <c r="X3958" s="42"/>
      <c r="Y3958" s="25"/>
    </row>
    <row r="3959" spans="5:25">
      <c r="F3959" s="4"/>
      <c r="H3959" s="25"/>
      <c r="I3959" s="25"/>
      <c r="M3959" s="42"/>
      <c r="N3959" s="9"/>
      <c r="O3959" s="9"/>
      <c r="P3959" s="9"/>
      <c r="Q3959" s="8"/>
      <c r="R3959" s="8"/>
      <c r="S3959" s="42"/>
      <c r="T3959" s="42"/>
      <c r="U3959" s="42"/>
      <c r="V3959" s="42"/>
      <c r="W3959" s="42"/>
      <c r="X3959" s="42"/>
      <c r="Y3959" s="25"/>
    </row>
    <row r="3960" spans="5:25">
      <c r="F3960" s="4"/>
      <c r="H3960" s="25"/>
      <c r="I3960" s="25"/>
      <c r="M3960" s="42"/>
      <c r="N3960" s="9"/>
      <c r="O3960" s="9"/>
      <c r="P3960" s="9"/>
      <c r="Q3960" s="8"/>
      <c r="R3960" s="8"/>
      <c r="S3960" s="42"/>
      <c r="T3960" s="42"/>
      <c r="U3960" s="42"/>
      <c r="V3960" s="42"/>
      <c r="W3960" s="42"/>
      <c r="X3960" s="42"/>
      <c r="Y3960" s="25"/>
    </row>
    <row r="3961" spans="5:25">
      <c r="F3961" s="4"/>
      <c r="H3961" s="25"/>
      <c r="I3961" s="25"/>
      <c r="M3961" s="42"/>
      <c r="N3961" s="9"/>
      <c r="O3961" s="9"/>
      <c r="P3961" s="9"/>
      <c r="Q3961" s="8"/>
      <c r="R3961" s="8"/>
      <c r="S3961" s="42"/>
      <c r="T3961" s="42"/>
      <c r="U3961" s="42"/>
      <c r="V3961" s="42"/>
      <c r="W3961" s="42"/>
      <c r="X3961" s="42"/>
      <c r="Y3961" s="25"/>
    </row>
    <row r="3962" spans="5:25">
      <c r="F3962" s="4"/>
      <c r="H3962" s="25"/>
      <c r="I3962" s="25"/>
      <c r="M3962" s="42"/>
      <c r="N3962" s="9"/>
      <c r="O3962" s="9"/>
      <c r="P3962" s="9"/>
      <c r="Q3962" s="8"/>
      <c r="R3962" s="8"/>
      <c r="S3962" s="42"/>
      <c r="T3962" s="42"/>
      <c r="U3962" s="42"/>
      <c r="V3962" s="42"/>
      <c r="W3962" s="42"/>
      <c r="X3962" s="42"/>
      <c r="Y3962" s="25"/>
    </row>
    <row r="3963" spans="5:25">
      <c r="F3963" s="4"/>
      <c r="H3963" s="25"/>
      <c r="I3963" s="25"/>
      <c r="M3963" s="42"/>
      <c r="N3963" s="9"/>
      <c r="O3963" s="9"/>
      <c r="P3963" s="9"/>
      <c r="Q3963" s="8"/>
      <c r="R3963" s="8"/>
      <c r="S3963" s="42"/>
      <c r="T3963" s="42"/>
      <c r="U3963" s="42"/>
      <c r="V3963" s="42"/>
      <c r="W3963" s="42"/>
      <c r="X3963" s="42"/>
      <c r="Y3963" s="25"/>
    </row>
    <row r="3964" spans="5:25">
      <c r="F3964" s="4"/>
      <c r="H3964" s="25"/>
      <c r="I3964" s="25"/>
      <c r="M3964" s="42"/>
      <c r="N3964" s="9"/>
      <c r="O3964" s="9"/>
      <c r="P3964" s="9"/>
      <c r="Q3964" s="8"/>
      <c r="R3964" s="8"/>
      <c r="S3964" s="42"/>
      <c r="T3964" s="42"/>
      <c r="U3964" s="42"/>
      <c r="V3964" s="42"/>
      <c r="W3964" s="42"/>
      <c r="X3964" s="42"/>
      <c r="Y3964" s="25"/>
    </row>
    <row r="3965" spans="5:25">
      <c r="F3965" s="4"/>
      <c r="H3965" s="25"/>
      <c r="I3965" s="25"/>
      <c r="M3965" s="42"/>
      <c r="N3965" s="9"/>
      <c r="O3965" s="9"/>
      <c r="P3965" s="9"/>
      <c r="Q3965" s="8"/>
      <c r="R3965" s="8"/>
      <c r="S3965" s="42"/>
      <c r="T3965" s="42"/>
      <c r="U3965" s="42"/>
      <c r="V3965" s="42"/>
      <c r="W3965" s="42"/>
      <c r="X3965" s="42"/>
      <c r="Y3965" s="25"/>
    </row>
    <row r="3966" spans="5:25">
      <c r="F3966" s="4"/>
      <c r="H3966" s="25"/>
      <c r="I3966" s="25"/>
      <c r="M3966" s="42"/>
      <c r="N3966" s="9"/>
      <c r="O3966" s="9"/>
      <c r="P3966" s="9"/>
      <c r="Q3966" s="8"/>
      <c r="R3966" s="8"/>
      <c r="S3966" s="42"/>
      <c r="T3966" s="42"/>
      <c r="U3966" s="42"/>
      <c r="V3966" s="42"/>
      <c r="W3966" s="42"/>
      <c r="X3966" s="42"/>
      <c r="Y3966" s="25"/>
    </row>
    <row r="3967" spans="5:25">
      <c r="F3967" s="4"/>
      <c r="H3967" s="25"/>
      <c r="I3967" s="25"/>
      <c r="M3967" s="42"/>
      <c r="N3967" s="9"/>
      <c r="O3967" s="9"/>
      <c r="P3967" s="9"/>
      <c r="Q3967" s="8"/>
      <c r="R3967" s="8"/>
      <c r="S3967" s="42"/>
      <c r="T3967" s="42"/>
      <c r="U3967" s="42"/>
      <c r="V3967" s="42"/>
      <c r="W3967" s="42"/>
      <c r="X3967" s="42"/>
      <c r="Y3967" s="25"/>
    </row>
    <row r="3968" spans="5:25">
      <c r="F3968" s="4"/>
      <c r="H3968" s="25"/>
      <c r="I3968" s="25"/>
      <c r="M3968" s="42"/>
      <c r="N3968" s="9"/>
      <c r="O3968" s="9"/>
      <c r="P3968" s="9"/>
      <c r="Q3968" s="8"/>
      <c r="R3968" s="8"/>
      <c r="S3968" s="42"/>
      <c r="T3968" s="42"/>
      <c r="U3968" s="42"/>
      <c r="V3968" s="42"/>
      <c r="W3968" s="42"/>
      <c r="X3968" s="42"/>
      <c r="Y3968" s="25"/>
    </row>
    <row r="3969" spans="5:25">
      <c r="F3969" s="4"/>
      <c r="H3969" s="25"/>
      <c r="I3969" s="25"/>
      <c r="M3969" s="42"/>
      <c r="N3969" s="9"/>
      <c r="O3969" s="9"/>
      <c r="P3969" s="9"/>
      <c r="Q3969" s="8"/>
      <c r="R3969" s="8"/>
      <c r="S3969" s="42"/>
      <c r="T3969" s="42"/>
      <c r="U3969" s="42"/>
      <c r="V3969" s="42"/>
      <c r="W3969" s="42"/>
      <c r="X3969" s="42"/>
      <c r="Y3969" s="25"/>
    </row>
    <row r="3970" spans="5:25">
      <c r="F3970" s="4"/>
      <c r="H3970" s="25"/>
      <c r="I3970" s="25"/>
      <c r="M3970" s="42"/>
      <c r="N3970" s="9"/>
      <c r="O3970" s="9"/>
      <c r="P3970" s="9"/>
      <c r="Q3970" s="8"/>
      <c r="R3970" s="8"/>
      <c r="S3970" s="42"/>
      <c r="T3970" s="42"/>
      <c r="U3970" s="42"/>
      <c r="V3970" s="42"/>
      <c r="W3970" s="42"/>
      <c r="X3970" s="42"/>
      <c r="Y3970" s="25"/>
    </row>
    <row r="3971" spans="5:25">
      <c r="F3971" s="4"/>
      <c r="H3971" s="25"/>
      <c r="I3971" s="25"/>
      <c r="M3971" s="42"/>
      <c r="N3971" s="9"/>
      <c r="O3971" s="9"/>
      <c r="P3971" s="9"/>
      <c r="Q3971" s="8"/>
      <c r="R3971" s="8"/>
      <c r="S3971" s="42"/>
      <c r="T3971" s="42"/>
      <c r="U3971" s="42"/>
      <c r="V3971" s="42"/>
      <c r="W3971" s="42"/>
      <c r="X3971" s="42"/>
      <c r="Y3971" s="25"/>
    </row>
    <row r="3972" spans="5:25">
      <c r="E3972" s="38"/>
      <c r="F3972" s="4"/>
      <c r="H3972" s="25"/>
      <c r="I3972" s="25"/>
      <c r="M3972" s="42"/>
      <c r="N3972" s="9"/>
      <c r="O3972" s="9"/>
      <c r="P3972" s="9"/>
      <c r="Q3972" s="8"/>
      <c r="R3972" s="8"/>
      <c r="S3972" s="42"/>
      <c r="T3972" s="42"/>
      <c r="U3972" s="42"/>
      <c r="V3972" s="42"/>
      <c r="W3972" s="42"/>
      <c r="X3972" s="42"/>
      <c r="Y3972" s="25"/>
    </row>
    <row r="3973" spans="5:25">
      <c r="F3973" s="4"/>
      <c r="H3973" s="25"/>
      <c r="I3973" s="25"/>
      <c r="M3973" s="42"/>
      <c r="N3973" s="9"/>
      <c r="O3973" s="9"/>
      <c r="P3973" s="9"/>
      <c r="Q3973" s="8"/>
      <c r="R3973" s="8"/>
      <c r="S3973" s="42"/>
      <c r="T3973" s="42"/>
      <c r="U3973" s="42"/>
      <c r="V3973" s="42"/>
      <c r="W3973" s="42"/>
      <c r="X3973" s="42"/>
      <c r="Y3973" s="25"/>
    </row>
    <row r="3974" spans="5:25">
      <c r="F3974" s="4"/>
      <c r="H3974" s="25"/>
      <c r="I3974" s="25"/>
      <c r="M3974" s="42"/>
      <c r="N3974" s="9"/>
      <c r="O3974" s="9"/>
      <c r="P3974" s="9"/>
      <c r="Q3974" s="8"/>
      <c r="R3974" s="8"/>
      <c r="S3974" s="42"/>
      <c r="T3974" s="42"/>
      <c r="U3974" s="42"/>
      <c r="V3974" s="42"/>
      <c r="W3974" s="42"/>
      <c r="X3974" s="42"/>
      <c r="Y3974" s="25"/>
    </row>
    <row r="3975" spans="5:25">
      <c r="F3975" s="4"/>
      <c r="H3975" s="25"/>
      <c r="I3975" s="25"/>
      <c r="M3975" s="42"/>
      <c r="N3975" s="9"/>
      <c r="O3975" s="9"/>
      <c r="P3975" s="9"/>
      <c r="Q3975" s="8"/>
      <c r="R3975" s="8"/>
      <c r="S3975" s="42"/>
      <c r="T3975" s="42"/>
      <c r="U3975" s="42"/>
      <c r="V3975" s="42"/>
      <c r="W3975" s="42"/>
      <c r="X3975" s="42"/>
      <c r="Y3975" s="25"/>
    </row>
    <row r="3976" spans="5:25">
      <c r="F3976" s="4"/>
      <c r="H3976" s="25"/>
      <c r="I3976" s="25"/>
      <c r="M3976" s="42"/>
      <c r="N3976" s="9"/>
      <c r="O3976" s="9"/>
      <c r="P3976" s="9"/>
      <c r="Q3976" s="8"/>
      <c r="R3976" s="8"/>
      <c r="S3976" s="42"/>
      <c r="T3976" s="42"/>
      <c r="U3976" s="42"/>
      <c r="V3976" s="42"/>
      <c r="W3976" s="42"/>
      <c r="X3976" s="42"/>
      <c r="Y3976" s="25"/>
    </row>
    <row r="3977" spans="5:25">
      <c r="F3977" s="4"/>
      <c r="H3977" s="25"/>
      <c r="I3977" s="25"/>
      <c r="M3977" s="42"/>
      <c r="N3977" s="9"/>
      <c r="O3977" s="9"/>
      <c r="P3977" s="9"/>
      <c r="Q3977" s="8"/>
      <c r="R3977" s="8"/>
      <c r="S3977" s="42"/>
      <c r="T3977" s="42"/>
      <c r="U3977" s="42"/>
      <c r="V3977" s="42"/>
      <c r="W3977" s="42"/>
      <c r="X3977" s="42"/>
      <c r="Y3977" s="25"/>
    </row>
    <row r="3978" spans="5:25">
      <c r="E3978" s="38"/>
      <c r="F3978" s="4"/>
      <c r="H3978" s="25"/>
      <c r="I3978" s="25"/>
      <c r="M3978" s="42"/>
      <c r="N3978" s="9"/>
      <c r="O3978" s="9"/>
      <c r="P3978" s="9"/>
      <c r="Q3978" s="8"/>
      <c r="R3978" s="8"/>
      <c r="S3978" s="42"/>
      <c r="T3978" s="42"/>
      <c r="U3978" s="42"/>
      <c r="V3978" s="42"/>
      <c r="W3978" s="42"/>
      <c r="X3978" s="42"/>
      <c r="Y3978" s="25"/>
    </row>
    <row r="3979" spans="5:25">
      <c r="F3979" s="4"/>
      <c r="H3979" s="25"/>
      <c r="I3979" s="25"/>
      <c r="M3979" s="42"/>
      <c r="N3979" s="9"/>
      <c r="O3979" s="9"/>
      <c r="P3979" s="9"/>
      <c r="Q3979" s="8"/>
      <c r="R3979" s="8"/>
      <c r="S3979" s="42"/>
      <c r="T3979" s="42"/>
      <c r="U3979" s="42"/>
      <c r="V3979" s="42"/>
      <c r="W3979" s="42"/>
      <c r="X3979" s="42"/>
      <c r="Y3979" s="25"/>
    </row>
    <row r="3980" spans="5:25">
      <c r="F3980" s="4"/>
      <c r="H3980" s="25"/>
      <c r="I3980" s="25"/>
      <c r="M3980" s="42"/>
      <c r="N3980" s="9"/>
      <c r="O3980" s="9"/>
      <c r="P3980" s="9"/>
      <c r="Q3980" s="8"/>
      <c r="R3980" s="8"/>
      <c r="S3980" s="42"/>
      <c r="T3980" s="42"/>
      <c r="U3980" s="42"/>
      <c r="V3980" s="42"/>
      <c r="W3980" s="42"/>
      <c r="X3980" s="42"/>
      <c r="Y3980" s="25"/>
    </row>
    <row r="3981" spans="5:25">
      <c r="F3981" s="4"/>
      <c r="H3981" s="25"/>
      <c r="I3981" s="25"/>
      <c r="M3981" s="42"/>
      <c r="N3981" s="9"/>
      <c r="O3981" s="9"/>
      <c r="P3981" s="9"/>
      <c r="Q3981" s="8"/>
      <c r="R3981" s="8"/>
      <c r="S3981" s="42"/>
      <c r="T3981" s="42"/>
      <c r="U3981" s="42"/>
      <c r="V3981" s="42"/>
      <c r="W3981" s="42"/>
      <c r="X3981" s="42"/>
      <c r="Y3981" s="25"/>
    </row>
    <row r="3982" spans="5:25">
      <c r="E3982" s="38"/>
      <c r="F3982" s="4"/>
      <c r="H3982" s="25"/>
      <c r="I3982" s="25"/>
      <c r="M3982" s="42"/>
      <c r="N3982" s="9"/>
      <c r="O3982" s="9"/>
      <c r="P3982" s="9"/>
      <c r="Q3982" s="8"/>
      <c r="R3982" s="8"/>
      <c r="S3982" s="42"/>
      <c r="T3982" s="42"/>
      <c r="U3982" s="42"/>
      <c r="V3982" s="42"/>
      <c r="W3982" s="42"/>
      <c r="X3982" s="42"/>
      <c r="Y3982" s="25"/>
    </row>
    <row r="3983" spans="5:25">
      <c r="F3983" s="4"/>
      <c r="H3983" s="25"/>
      <c r="I3983" s="25"/>
      <c r="M3983" s="42"/>
      <c r="N3983" s="9"/>
      <c r="O3983" s="9"/>
      <c r="P3983" s="9"/>
      <c r="Q3983" s="8"/>
      <c r="R3983" s="8"/>
      <c r="S3983" s="42"/>
      <c r="T3983" s="42"/>
      <c r="U3983" s="42"/>
      <c r="V3983" s="42"/>
      <c r="W3983" s="42"/>
      <c r="X3983" s="42"/>
      <c r="Y3983" s="25"/>
    </row>
    <row r="3984" spans="5:25">
      <c r="F3984" s="4"/>
      <c r="H3984" s="25"/>
      <c r="I3984" s="25"/>
      <c r="M3984" s="42"/>
      <c r="N3984" s="9"/>
      <c r="O3984" s="9"/>
      <c r="P3984" s="9"/>
      <c r="Q3984" s="8"/>
      <c r="R3984" s="8"/>
      <c r="S3984" s="42"/>
      <c r="T3984" s="42"/>
      <c r="U3984" s="42"/>
      <c r="V3984" s="42"/>
      <c r="W3984" s="42"/>
      <c r="X3984" s="42"/>
      <c r="Y3984" s="25"/>
    </row>
    <row r="3985" spans="5:25">
      <c r="F3985" s="4"/>
      <c r="H3985" s="25"/>
      <c r="I3985" s="25"/>
      <c r="M3985" s="42"/>
      <c r="N3985" s="9"/>
      <c r="O3985" s="9"/>
      <c r="P3985" s="9"/>
      <c r="Q3985" s="8"/>
      <c r="R3985" s="8"/>
      <c r="S3985" s="42"/>
      <c r="T3985" s="42"/>
      <c r="U3985" s="42"/>
      <c r="V3985" s="42"/>
      <c r="W3985" s="42"/>
      <c r="X3985" s="42"/>
      <c r="Y3985" s="25"/>
    </row>
    <row r="3986" spans="5:25">
      <c r="F3986" s="4"/>
      <c r="H3986" s="25"/>
      <c r="I3986" s="25"/>
      <c r="M3986" s="42"/>
      <c r="N3986" s="9"/>
      <c r="O3986" s="9"/>
      <c r="P3986" s="9"/>
      <c r="Q3986" s="8"/>
      <c r="R3986" s="8"/>
      <c r="S3986" s="42"/>
      <c r="T3986" s="42"/>
      <c r="U3986" s="42"/>
      <c r="V3986" s="42"/>
      <c r="W3986" s="42"/>
      <c r="X3986" s="42"/>
      <c r="Y3986" s="25"/>
    </row>
    <row r="3987" spans="5:25">
      <c r="F3987" s="4"/>
      <c r="H3987" s="25"/>
      <c r="I3987" s="25"/>
      <c r="M3987" s="42"/>
      <c r="N3987" s="9"/>
      <c r="O3987" s="9"/>
      <c r="P3987" s="9"/>
      <c r="Q3987" s="8"/>
      <c r="R3987" s="8"/>
      <c r="S3987" s="42"/>
      <c r="T3987" s="42"/>
      <c r="U3987" s="42"/>
      <c r="V3987" s="42"/>
      <c r="W3987" s="42"/>
      <c r="X3987" s="42"/>
      <c r="Y3987" s="25"/>
    </row>
    <row r="3988" spans="5:25">
      <c r="F3988" s="4"/>
      <c r="H3988" s="25"/>
      <c r="I3988" s="25"/>
      <c r="M3988" s="42"/>
      <c r="N3988" s="9"/>
      <c r="O3988" s="9"/>
      <c r="P3988" s="9"/>
      <c r="Q3988" s="8"/>
      <c r="R3988" s="8"/>
      <c r="S3988" s="42"/>
      <c r="T3988" s="42"/>
      <c r="U3988" s="42"/>
      <c r="V3988" s="42"/>
      <c r="W3988" s="42"/>
      <c r="X3988" s="42"/>
      <c r="Y3988" s="25"/>
    </row>
    <row r="3989" spans="5:25">
      <c r="F3989" s="4"/>
      <c r="H3989" s="25"/>
      <c r="I3989" s="25"/>
      <c r="M3989" s="42"/>
      <c r="N3989" s="9"/>
      <c r="O3989" s="9"/>
      <c r="P3989" s="9"/>
      <c r="Q3989" s="8"/>
      <c r="R3989" s="8"/>
      <c r="S3989" s="42"/>
      <c r="T3989" s="42"/>
      <c r="U3989" s="42"/>
      <c r="V3989" s="42"/>
      <c r="W3989" s="42"/>
      <c r="X3989" s="42"/>
      <c r="Y3989" s="25"/>
    </row>
    <row r="3990" spans="5:25">
      <c r="F3990" s="4"/>
      <c r="H3990" s="25"/>
      <c r="I3990" s="25"/>
      <c r="M3990" s="42"/>
      <c r="N3990" s="9"/>
      <c r="O3990" s="9"/>
      <c r="P3990" s="9"/>
      <c r="Q3990" s="8"/>
      <c r="R3990" s="8"/>
      <c r="S3990" s="42"/>
      <c r="T3990" s="42"/>
      <c r="U3990" s="42"/>
      <c r="V3990" s="42"/>
      <c r="W3990" s="42"/>
      <c r="X3990" s="42"/>
      <c r="Y3990" s="25"/>
    </row>
    <row r="3991" spans="5:25">
      <c r="F3991" s="4"/>
      <c r="H3991" s="25"/>
      <c r="I3991" s="25"/>
      <c r="M3991" s="42"/>
      <c r="N3991" s="9"/>
      <c r="O3991" s="9"/>
      <c r="P3991" s="9"/>
      <c r="Q3991" s="8"/>
      <c r="R3991" s="8"/>
      <c r="S3991" s="42"/>
      <c r="T3991" s="42"/>
      <c r="U3991" s="42"/>
      <c r="V3991" s="42"/>
      <c r="W3991" s="42"/>
      <c r="X3991" s="42"/>
      <c r="Y3991" s="25"/>
    </row>
    <row r="3992" spans="5:25">
      <c r="F3992" s="4"/>
      <c r="H3992" s="25"/>
      <c r="I3992" s="25"/>
      <c r="M3992" s="42"/>
      <c r="N3992" s="9"/>
      <c r="O3992" s="9"/>
      <c r="P3992" s="9"/>
      <c r="Q3992" s="8"/>
      <c r="R3992" s="8"/>
      <c r="S3992" s="42"/>
      <c r="T3992" s="42"/>
      <c r="U3992" s="42"/>
      <c r="V3992" s="42"/>
      <c r="W3992" s="42"/>
      <c r="X3992" s="42"/>
      <c r="Y3992" s="25"/>
    </row>
    <row r="3993" spans="5:25">
      <c r="F3993" s="4"/>
      <c r="H3993" s="25"/>
      <c r="I3993" s="25"/>
      <c r="M3993" s="42"/>
      <c r="N3993" s="9"/>
      <c r="O3993" s="9"/>
      <c r="P3993" s="9"/>
      <c r="Q3993" s="8"/>
      <c r="R3993" s="8"/>
      <c r="S3993" s="42"/>
      <c r="T3993" s="42"/>
      <c r="U3993" s="42"/>
      <c r="V3993" s="42"/>
      <c r="W3993" s="42"/>
      <c r="X3993" s="42"/>
      <c r="Y3993" s="25"/>
    </row>
    <row r="3994" spans="5:25">
      <c r="F3994" s="4"/>
      <c r="H3994" s="25"/>
      <c r="I3994" s="25"/>
      <c r="M3994" s="42"/>
      <c r="N3994" s="9"/>
      <c r="O3994" s="9"/>
      <c r="P3994" s="9"/>
      <c r="Q3994" s="8"/>
      <c r="R3994" s="8"/>
      <c r="S3994" s="42"/>
      <c r="T3994" s="42"/>
      <c r="U3994" s="42"/>
      <c r="V3994" s="42"/>
      <c r="W3994" s="42"/>
      <c r="X3994" s="42"/>
      <c r="Y3994" s="25"/>
    </row>
    <row r="3995" spans="5:25">
      <c r="F3995" s="4"/>
      <c r="H3995" s="25"/>
      <c r="I3995" s="25"/>
      <c r="M3995" s="42"/>
      <c r="N3995" s="9"/>
      <c r="O3995" s="9"/>
      <c r="P3995" s="9"/>
      <c r="Q3995" s="8"/>
      <c r="R3995" s="8"/>
      <c r="S3995" s="42"/>
      <c r="T3995" s="42"/>
      <c r="U3995" s="42"/>
      <c r="V3995" s="42"/>
      <c r="W3995" s="42"/>
      <c r="X3995" s="42"/>
      <c r="Y3995" s="25"/>
    </row>
    <row r="3996" spans="5:25">
      <c r="E3996" s="38"/>
      <c r="F3996" s="4"/>
      <c r="H3996" s="25"/>
      <c r="I3996" s="25"/>
      <c r="M3996" s="42"/>
      <c r="N3996" s="9"/>
      <c r="O3996" s="9"/>
      <c r="P3996" s="9"/>
      <c r="Q3996" s="8"/>
      <c r="R3996" s="8"/>
      <c r="S3996" s="42"/>
      <c r="T3996" s="42"/>
      <c r="U3996" s="42"/>
      <c r="V3996" s="42"/>
      <c r="W3996" s="42"/>
      <c r="X3996" s="42"/>
      <c r="Y3996" s="25"/>
    </row>
    <row r="3997" spans="5:25">
      <c r="F3997" s="4"/>
      <c r="H3997" s="25"/>
      <c r="I3997" s="25"/>
      <c r="M3997" s="42"/>
      <c r="N3997" s="9"/>
      <c r="O3997" s="9"/>
      <c r="P3997" s="9"/>
      <c r="Q3997" s="8"/>
      <c r="R3997" s="8"/>
      <c r="S3997" s="42"/>
      <c r="T3997" s="42"/>
      <c r="U3997" s="42"/>
      <c r="V3997" s="42"/>
      <c r="W3997" s="42"/>
      <c r="X3997" s="42"/>
      <c r="Y3997" s="25"/>
    </row>
    <row r="3998" spans="5:25">
      <c r="F3998" s="4"/>
      <c r="H3998" s="25"/>
      <c r="I3998" s="25"/>
      <c r="M3998" s="42"/>
      <c r="N3998" s="9"/>
      <c r="O3998" s="9"/>
      <c r="P3998" s="9"/>
      <c r="Q3998" s="8"/>
      <c r="R3998" s="8"/>
      <c r="S3998" s="42"/>
      <c r="T3998" s="42"/>
      <c r="U3998" s="42"/>
      <c r="V3998" s="42"/>
      <c r="W3998" s="42"/>
      <c r="X3998" s="42"/>
      <c r="Y3998" s="25"/>
    </row>
    <row r="3999" spans="5:25">
      <c r="E3999" s="38"/>
      <c r="F3999" s="4"/>
      <c r="H3999" s="25"/>
      <c r="I3999" s="25"/>
      <c r="M3999" s="42"/>
      <c r="N3999" s="9"/>
      <c r="O3999" s="9"/>
      <c r="P3999" s="9"/>
      <c r="Q3999" s="8"/>
      <c r="R3999" s="8"/>
      <c r="S3999" s="42"/>
      <c r="T3999" s="42"/>
      <c r="U3999" s="42"/>
      <c r="V3999" s="42"/>
      <c r="W3999" s="42"/>
      <c r="X3999" s="42"/>
      <c r="Y3999" s="25"/>
    </row>
    <row r="4000" spans="5:25">
      <c r="F4000" s="4"/>
      <c r="H4000" s="25"/>
      <c r="I4000" s="25"/>
      <c r="M4000" s="42"/>
      <c r="N4000" s="9"/>
      <c r="O4000" s="9"/>
      <c r="P4000" s="9"/>
      <c r="Q4000" s="8"/>
      <c r="R4000" s="8"/>
      <c r="S4000" s="42"/>
      <c r="T4000" s="42"/>
      <c r="U4000" s="42"/>
      <c r="V4000" s="42"/>
      <c r="W4000" s="42"/>
      <c r="X4000" s="42"/>
      <c r="Y4000" s="25"/>
    </row>
    <row r="4001" spans="5:25">
      <c r="F4001" s="4"/>
      <c r="H4001" s="25"/>
      <c r="I4001" s="25"/>
      <c r="M4001" s="42"/>
      <c r="N4001" s="9"/>
      <c r="O4001" s="9"/>
      <c r="P4001" s="9"/>
      <c r="Q4001" s="8"/>
      <c r="R4001" s="8"/>
      <c r="S4001" s="42"/>
      <c r="T4001" s="42"/>
      <c r="U4001" s="42"/>
      <c r="V4001" s="42"/>
      <c r="W4001" s="42"/>
      <c r="X4001" s="42"/>
      <c r="Y4001" s="25"/>
    </row>
    <row r="4002" spans="5:25">
      <c r="F4002" s="4"/>
      <c r="H4002" s="25"/>
      <c r="I4002" s="25"/>
      <c r="M4002" s="42"/>
      <c r="N4002" s="9"/>
      <c r="O4002" s="9"/>
      <c r="P4002" s="9"/>
      <c r="Q4002" s="8"/>
      <c r="R4002" s="8"/>
      <c r="S4002" s="42"/>
      <c r="T4002" s="42"/>
      <c r="U4002" s="42"/>
      <c r="V4002" s="42"/>
      <c r="W4002" s="42"/>
      <c r="X4002" s="42"/>
      <c r="Y4002" s="25"/>
    </row>
    <row r="4003" spans="5:25">
      <c r="F4003" s="4"/>
      <c r="H4003" s="25"/>
      <c r="I4003" s="25"/>
      <c r="M4003" s="42"/>
      <c r="N4003" s="9"/>
      <c r="O4003" s="9"/>
      <c r="P4003" s="9"/>
      <c r="Q4003" s="8"/>
      <c r="R4003" s="8"/>
      <c r="S4003" s="42"/>
      <c r="T4003" s="42"/>
      <c r="U4003" s="42"/>
      <c r="V4003" s="42"/>
      <c r="W4003" s="42"/>
      <c r="X4003" s="42"/>
      <c r="Y4003" s="25"/>
    </row>
    <row r="4004" spans="5:25">
      <c r="F4004" s="4"/>
      <c r="H4004" s="25"/>
      <c r="I4004" s="25"/>
      <c r="M4004" s="42"/>
      <c r="N4004" s="9"/>
      <c r="O4004" s="9"/>
      <c r="P4004" s="9"/>
      <c r="Q4004" s="8"/>
      <c r="R4004" s="8"/>
      <c r="S4004" s="42"/>
      <c r="T4004" s="42"/>
      <c r="U4004" s="42"/>
      <c r="V4004" s="42"/>
      <c r="W4004" s="42"/>
      <c r="X4004" s="42"/>
      <c r="Y4004" s="25"/>
    </row>
    <row r="4005" spans="5:25">
      <c r="F4005" s="4"/>
      <c r="H4005" s="25"/>
      <c r="I4005" s="25"/>
      <c r="M4005" s="42"/>
      <c r="N4005" s="9"/>
      <c r="O4005" s="9"/>
      <c r="P4005" s="9"/>
      <c r="Q4005" s="8"/>
      <c r="R4005" s="8"/>
      <c r="S4005" s="42"/>
      <c r="T4005" s="42"/>
      <c r="U4005" s="42"/>
      <c r="V4005" s="42"/>
      <c r="W4005" s="42"/>
      <c r="X4005" s="42"/>
      <c r="Y4005" s="25"/>
    </row>
    <row r="4006" spans="5:25">
      <c r="F4006" s="4"/>
      <c r="H4006" s="25"/>
      <c r="I4006" s="25"/>
      <c r="M4006" s="42"/>
      <c r="N4006" s="9"/>
      <c r="O4006" s="9"/>
      <c r="P4006" s="9"/>
      <c r="Q4006" s="8"/>
      <c r="R4006" s="8"/>
      <c r="S4006" s="42"/>
      <c r="T4006" s="42"/>
      <c r="U4006" s="42"/>
      <c r="V4006" s="42"/>
      <c r="W4006" s="42"/>
      <c r="X4006" s="42"/>
      <c r="Y4006" s="25"/>
    </row>
    <row r="4007" spans="5:25">
      <c r="F4007" s="4"/>
      <c r="H4007" s="25"/>
      <c r="I4007" s="25"/>
      <c r="M4007" s="42"/>
      <c r="N4007" s="9"/>
      <c r="O4007" s="9"/>
      <c r="P4007" s="9"/>
      <c r="Q4007" s="8"/>
      <c r="R4007" s="8"/>
      <c r="S4007" s="42"/>
      <c r="T4007" s="42"/>
      <c r="U4007" s="42"/>
      <c r="V4007" s="42"/>
      <c r="W4007" s="42"/>
      <c r="X4007" s="42"/>
      <c r="Y4007" s="25"/>
    </row>
    <row r="4008" spans="5:25">
      <c r="F4008" s="4"/>
      <c r="H4008" s="25"/>
      <c r="I4008" s="25"/>
      <c r="M4008" s="42"/>
      <c r="N4008" s="9"/>
      <c r="O4008" s="9"/>
      <c r="P4008" s="9"/>
      <c r="Q4008" s="8"/>
      <c r="R4008" s="8"/>
      <c r="S4008" s="42"/>
      <c r="T4008" s="42"/>
      <c r="U4008" s="42"/>
      <c r="V4008" s="42"/>
      <c r="W4008" s="42"/>
      <c r="X4008" s="42"/>
      <c r="Y4008" s="25"/>
    </row>
    <row r="4009" spans="5:25">
      <c r="E4009" s="38"/>
      <c r="F4009" s="4"/>
      <c r="H4009" s="25"/>
      <c r="I4009" s="25"/>
      <c r="M4009" s="42"/>
      <c r="N4009" s="9"/>
      <c r="O4009" s="9"/>
      <c r="P4009" s="9"/>
      <c r="Q4009" s="8"/>
      <c r="R4009" s="8"/>
      <c r="S4009" s="42"/>
      <c r="T4009" s="42"/>
      <c r="U4009" s="42"/>
      <c r="V4009" s="42"/>
      <c r="W4009" s="42"/>
      <c r="X4009" s="42"/>
      <c r="Y4009" s="25"/>
    </row>
    <row r="4010" spans="5:25">
      <c r="F4010" s="4"/>
      <c r="H4010" s="25"/>
      <c r="I4010" s="25"/>
      <c r="M4010" s="42"/>
      <c r="N4010" s="9"/>
      <c r="O4010" s="9"/>
      <c r="P4010" s="9"/>
      <c r="Q4010" s="8"/>
      <c r="R4010" s="8"/>
      <c r="S4010" s="42"/>
      <c r="T4010" s="42"/>
      <c r="U4010" s="42"/>
      <c r="V4010" s="42"/>
      <c r="W4010" s="42"/>
      <c r="X4010" s="42"/>
      <c r="Y4010" s="25"/>
    </row>
    <row r="4011" spans="5:25">
      <c r="F4011" s="4"/>
      <c r="H4011" s="25"/>
      <c r="I4011" s="25"/>
      <c r="M4011" s="42"/>
      <c r="N4011" s="9"/>
      <c r="O4011" s="9"/>
      <c r="P4011" s="9"/>
      <c r="Q4011" s="8"/>
      <c r="R4011" s="8"/>
      <c r="S4011" s="42"/>
      <c r="T4011" s="42"/>
      <c r="U4011" s="42"/>
      <c r="V4011" s="42"/>
      <c r="W4011" s="42"/>
      <c r="X4011" s="42"/>
      <c r="Y4011" s="25"/>
    </row>
    <row r="4012" spans="5:25">
      <c r="F4012" s="4"/>
      <c r="H4012" s="25"/>
      <c r="I4012" s="25"/>
      <c r="M4012" s="42"/>
      <c r="N4012" s="9"/>
      <c r="O4012" s="9"/>
      <c r="P4012" s="9"/>
      <c r="Q4012" s="8"/>
      <c r="R4012" s="8"/>
      <c r="S4012" s="42"/>
      <c r="T4012" s="42"/>
      <c r="U4012" s="42"/>
      <c r="V4012" s="42"/>
      <c r="W4012" s="42"/>
      <c r="X4012" s="42"/>
      <c r="Y4012" s="25"/>
    </row>
    <row r="4013" spans="5:25">
      <c r="F4013" s="4"/>
      <c r="H4013" s="25"/>
      <c r="I4013" s="25"/>
      <c r="M4013" s="42"/>
      <c r="N4013" s="9"/>
      <c r="O4013" s="9"/>
      <c r="P4013" s="9"/>
      <c r="Q4013" s="8"/>
      <c r="R4013" s="8"/>
      <c r="S4013" s="42"/>
      <c r="T4013" s="42"/>
      <c r="U4013" s="42"/>
      <c r="V4013" s="42"/>
      <c r="W4013" s="42"/>
      <c r="X4013" s="42"/>
      <c r="Y4013" s="25"/>
    </row>
    <row r="4014" spans="5:25">
      <c r="F4014" s="4"/>
      <c r="H4014" s="25"/>
      <c r="I4014" s="25"/>
      <c r="M4014" s="42"/>
      <c r="N4014" s="9"/>
      <c r="O4014" s="9"/>
      <c r="P4014" s="9"/>
      <c r="Q4014" s="8"/>
      <c r="R4014" s="8"/>
      <c r="S4014" s="42"/>
      <c r="T4014" s="42"/>
      <c r="U4014" s="42"/>
      <c r="V4014" s="42"/>
      <c r="W4014" s="42"/>
      <c r="X4014" s="42"/>
      <c r="Y4014" s="25"/>
    </row>
    <row r="4015" spans="5:25">
      <c r="F4015" s="4"/>
      <c r="H4015" s="25"/>
      <c r="I4015" s="25"/>
      <c r="M4015" s="42"/>
      <c r="N4015" s="9"/>
      <c r="O4015" s="9"/>
      <c r="P4015" s="9"/>
      <c r="Q4015" s="8"/>
      <c r="R4015" s="8"/>
      <c r="S4015" s="42"/>
      <c r="T4015" s="42"/>
      <c r="U4015" s="42"/>
      <c r="V4015" s="42"/>
      <c r="W4015" s="42"/>
      <c r="X4015" s="42"/>
      <c r="Y4015" s="25"/>
    </row>
    <row r="4016" spans="5:25">
      <c r="E4016" s="38"/>
      <c r="F4016" s="4"/>
      <c r="H4016" s="25"/>
      <c r="I4016" s="25"/>
      <c r="M4016" s="42"/>
      <c r="N4016" s="9"/>
      <c r="O4016" s="9"/>
      <c r="P4016" s="9"/>
      <c r="Q4016" s="8"/>
      <c r="R4016" s="8"/>
      <c r="S4016" s="42"/>
      <c r="T4016" s="42"/>
      <c r="U4016" s="42"/>
      <c r="V4016" s="42"/>
      <c r="W4016" s="42"/>
      <c r="X4016" s="42"/>
      <c r="Y4016" s="25"/>
    </row>
    <row r="4017" spans="6:25">
      <c r="F4017" s="4"/>
      <c r="H4017" s="25"/>
      <c r="I4017" s="25"/>
      <c r="M4017" s="42"/>
      <c r="N4017" s="9"/>
      <c r="O4017" s="9"/>
      <c r="P4017" s="9"/>
      <c r="Q4017" s="8"/>
      <c r="R4017" s="8"/>
      <c r="S4017" s="42"/>
      <c r="T4017" s="42"/>
      <c r="U4017" s="42"/>
      <c r="V4017" s="42"/>
      <c r="W4017" s="42"/>
      <c r="X4017" s="42"/>
      <c r="Y4017" s="25"/>
    </row>
    <row r="4018" spans="6:25">
      <c r="F4018" s="4"/>
      <c r="H4018" s="25"/>
      <c r="I4018" s="25"/>
      <c r="M4018" s="42"/>
      <c r="N4018" s="9"/>
      <c r="O4018" s="9"/>
      <c r="P4018" s="9"/>
      <c r="Q4018" s="8"/>
      <c r="R4018" s="8"/>
      <c r="S4018" s="42"/>
      <c r="T4018" s="42"/>
      <c r="U4018" s="42"/>
      <c r="V4018" s="42"/>
      <c r="W4018" s="42"/>
      <c r="X4018" s="42"/>
      <c r="Y4018" s="25"/>
    </row>
    <row r="4019" spans="6:25">
      <c r="F4019" s="4"/>
      <c r="H4019" s="25"/>
      <c r="I4019" s="25"/>
      <c r="M4019" s="42"/>
      <c r="N4019" s="9"/>
      <c r="O4019" s="9"/>
      <c r="P4019" s="9"/>
      <c r="Q4019" s="8"/>
      <c r="R4019" s="8"/>
      <c r="S4019" s="42"/>
      <c r="T4019" s="42"/>
      <c r="U4019" s="42"/>
      <c r="V4019" s="42"/>
      <c r="W4019" s="42"/>
      <c r="X4019" s="42"/>
      <c r="Y4019" s="25"/>
    </row>
    <row r="4020" spans="6:25">
      <c r="F4020" s="4"/>
      <c r="H4020" s="25"/>
      <c r="I4020" s="25"/>
      <c r="M4020" s="42"/>
      <c r="N4020" s="9"/>
      <c r="O4020" s="9"/>
      <c r="P4020" s="9"/>
      <c r="Q4020" s="8"/>
      <c r="R4020" s="8"/>
      <c r="S4020" s="42"/>
      <c r="T4020" s="42"/>
      <c r="U4020" s="42"/>
      <c r="V4020" s="42"/>
      <c r="W4020" s="42"/>
      <c r="X4020" s="42"/>
      <c r="Y4020" s="25"/>
    </row>
    <row r="4021" spans="6:25">
      <c r="F4021" s="4"/>
      <c r="H4021" s="25"/>
      <c r="I4021" s="25"/>
      <c r="M4021" s="42"/>
      <c r="N4021" s="9"/>
      <c r="O4021" s="9"/>
      <c r="P4021" s="9"/>
      <c r="Q4021" s="8"/>
      <c r="R4021" s="8"/>
      <c r="S4021" s="42"/>
      <c r="T4021" s="42"/>
      <c r="U4021" s="42"/>
      <c r="V4021" s="42"/>
      <c r="W4021" s="42"/>
      <c r="X4021" s="42"/>
      <c r="Y4021" s="25"/>
    </row>
    <row r="4022" spans="6:25">
      <c r="F4022" s="4"/>
      <c r="H4022" s="25"/>
      <c r="I4022" s="25"/>
      <c r="M4022" s="42"/>
      <c r="N4022" s="9"/>
      <c r="O4022" s="9"/>
      <c r="P4022" s="9"/>
      <c r="Q4022" s="8"/>
      <c r="R4022" s="8"/>
      <c r="S4022" s="42"/>
      <c r="T4022" s="42"/>
      <c r="U4022" s="42"/>
      <c r="V4022" s="42"/>
      <c r="W4022" s="42"/>
      <c r="X4022" s="42"/>
      <c r="Y4022" s="25"/>
    </row>
    <row r="4023" spans="6:25">
      <c r="F4023" s="4"/>
      <c r="H4023" s="25"/>
      <c r="I4023" s="25"/>
      <c r="M4023" s="42"/>
      <c r="N4023" s="9"/>
      <c r="O4023" s="9"/>
      <c r="P4023" s="9"/>
      <c r="Q4023" s="8"/>
      <c r="R4023" s="8"/>
      <c r="S4023" s="42"/>
      <c r="T4023" s="42"/>
      <c r="U4023" s="42"/>
      <c r="V4023" s="42"/>
      <c r="W4023" s="42"/>
      <c r="X4023" s="42"/>
      <c r="Y4023" s="25"/>
    </row>
    <row r="4024" spans="6:25">
      <c r="F4024" s="4"/>
      <c r="H4024" s="25"/>
      <c r="I4024" s="25"/>
      <c r="M4024" s="42"/>
      <c r="N4024" s="9"/>
      <c r="O4024" s="9"/>
      <c r="P4024" s="9"/>
      <c r="Q4024" s="8"/>
      <c r="R4024" s="8"/>
      <c r="S4024" s="42"/>
      <c r="T4024" s="42"/>
      <c r="U4024" s="42"/>
      <c r="V4024" s="42"/>
      <c r="W4024" s="42"/>
      <c r="X4024" s="42"/>
      <c r="Y4024" s="25"/>
    </row>
    <row r="4025" spans="6:25">
      <c r="F4025" s="4"/>
      <c r="H4025" s="25"/>
      <c r="I4025" s="25"/>
      <c r="M4025" s="42"/>
      <c r="N4025" s="9"/>
      <c r="O4025" s="9"/>
      <c r="P4025" s="9"/>
      <c r="Q4025" s="8"/>
      <c r="R4025" s="8"/>
      <c r="S4025" s="42"/>
      <c r="T4025" s="42"/>
      <c r="U4025" s="42"/>
      <c r="V4025" s="42"/>
      <c r="W4025" s="42"/>
      <c r="X4025" s="42"/>
      <c r="Y4025" s="25"/>
    </row>
    <row r="4026" spans="6:25">
      <c r="F4026" s="4"/>
      <c r="H4026" s="25"/>
      <c r="I4026" s="25"/>
      <c r="M4026" s="42"/>
      <c r="N4026" s="9"/>
      <c r="O4026" s="9"/>
      <c r="P4026" s="9"/>
      <c r="Q4026" s="8"/>
      <c r="R4026" s="8"/>
      <c r="S4026" s="42"/>
      <c r="T4026" s="42"/>
      <c r="U4026" s="42"/>
      <c r="V4026" s="42"/>
      <c r="W4026" s="42"/>
      <c r="X4026" s="42"/>
      <c r="Y4026" s="25"/>
    </row>
    <row r="4027" spans="6:25">
      <c r="F4027" s="4"/>
      <c r="H4027" s="25"/>
      <c r="I4027" s="25"/>
      <c r="M4027" s="42"/>
      <c r="N4027" s="9"/>
      <c r="O4027" s="9"/>
      <c r="P4027" s="9"/>
      <c r="Q4027" s="8"/>
      <c r="R4027" s="8"/>
      <c r="S4027" s="42"/>
      <c r="T4027" s="42"/>
      <c r="U4027" s="42"/>
      <c r="V4027" s="42"/>
      <c r="W4027" s="42"/>
      <c r="X4027" s="42"/>
      <c r="Y4027" s="25"/>
    </row>
    <row r="4028" spans="6:25">
      <c r="F4028" s="4"/>
      <c r="H4028" s="25"/>
      <c r="I4028" s="25"/>
      <c r="M4028" s="42"/>
      <c r="N4028" s="9"/>
      <c r="O4028" s="9"/>
      <c r="P4028" s="9"/>
      <c r="Q4028" s="8"/>
      <c r="R4028" s="8"/>
      <c r="S4028" s="42"/>
      <c r="T4028" s="42"/>
      <c r="U4028" s="42"/>
      <c r="V4028" s="42"/>
      <c r="W4028" s="42"/>
      <c r="X4028" s="42"/>
      <c r="Y4028" s="25"/>
    </row>
    <row r="4029" spans="6:25">
      <c r="F4029" s="4"/>
      <c r="H4029" s="25"/>
      <c r="I4029" s="25"/>
      <c r="M4029" s="42"/>
      <c r="N4029" s="9"/>
      <c r="O4029" s="9"/>
      <c r="P4029" s="9"/>
      <c r="Q4029" s="8"/>
      <c r="R4029" s="8"/>
      <c r="S4029" s="42"/>
      <c r="T4029" s="42"/>
      <c r="U4029" s="42"/>
      <c r="V4029" s="42"/>
      <c r="W4029" s="42"/>
      <c r="X4029" s="42"/>
      <c r="Y4029" s="25"/>
    </row>
    <row r="4030" spans="6:25">
      <c r="F4030" s="4"/>
      <c r="H4030" s="25"/>
      <c r="I4030" s="25"/>
      <c r="M4030" s="42"/>
      <c r="N4030" s="9"/>
      <c r="O4030" s="9"/>
      <c r="P4030" s="9"/>
      <c r="Q4030" s="8"/>
      <c r="R4030" s="8"/>
      <c r="S4030" s="42"/>
      <c r="T4030" s="42"/>
      <c r="U4030" s="42"/>
      <c r="V4030" s="42"/>
      <c r="W4030" s="42"/>
      <c r="X4030" s="42"/>
      <c r="Y4030" s="25"/>
    </row>
    <row r="4031" spans="6:25">
      <c r="F4031" s="4"/>
      <c r="H4031" s="25"/>
      <c r="I4031" s="25"/>
      <c r="M4031" s="42"/>
      <c r="N4031" s="9"/>
      <c r="O4031" s="9"/>
      <c r="P4031" s="9"/>
      <c r="Q4031" s="8"/>
      <c r="R4031" s="8"/>
      <c r="S4031" s="42"/>
      <c r="T4031" s="42"/>
      <c r="U4031" s="42"/>
      <c r="V4031" s="42"/>
      <c r="W4031" s="42"/>
      <c r="X4031" s="42"/>
      <c r="Y4031" s="25"/>
    </row>
    <row r="4032" spans="6:25">
      <c r="F4032" s="4"/>
      <c r="H4032" s="25"/>
      <c r="I4032" s="25"/>
      <c r="M4032" s="42"/>
      <c r="N4032" s="9"/>
      <c r="O4032" s="9"/>
      <c r="P4032" s="9"/>
      <c r="Q4032" s="8"/>
      <c r="R4032" s="8"/>
      <c r="S4032" s="42"/>
      <c r="T4032" s="42"/>
      <c r="U4032" s="42"/>
      <c r="V4032" s="42"/>
      <c r="W4032" s="42"/>
      <c r="X4032" s="42"/>
      <c r="Y4032" s="25"/>
    </row>
    <row r="4033" spans="5:25">
      <c r="F4033" s="4"/>
      <c r="H4033" s="25"/>
      <c r="I4033" s="25"/>
      <c r="M4033" s="42"/>
      <c r="N4033" s="9"/>
      <c r="O4033" s="9"/>
      <c r="P4033" s="9"/>
      <c r="Q4033" s="8"/>
      <c r="R4033" s="8"/>
      <c r="S4033" s="42"/>
      <c r="T4033" s="42"/>
      <c r="U4033" s="42"/>
      <c r="V4033" s="42"/>
      <c r="W4033" s="42"/>
      <c r="X4033" s="42"/>
      <c r="Y4033" s="25"/>
    </row>
    <row r="4034" spans="5:25">
      <c r="F4034" s="4"/>
      <c r="H4034" s="25"/>
      <c r="I4034" s="25"/>
      <c r="M4034" s="42"/>
      <c r="N4034" s="9"/>
      <c r="O4034" s="9"/>
      <c r="P4034" s="9"/>
      <c r="Q4034" s="8"/>
      <c r="R4034" s="8"/>
      <c r="S4034" s="42"/>
      <c r="T4034" s="42"/>
      <c r="U4034" s="42"/>
      <c r="V4034" s="42"/>
      <c r="W4034" s="42"/>
      <c r="X4034" s="42"/>
      <c r="Y4034" s="25"/>
    </row>
    <row r="4035" spans="5:25">
      <c r="F4035" s="4"/>
      <c r="H4035" s="25"/>
      <c r="I4035" s="25"/>
      <c r="M4035" s="42"/>
      <c r="N4035" s="9"/>
      <c r="O4035" s="9"/>
      <c r="P4035" s="9"/>
      <c r="Q4035" s="8"/>
      <c r="R4035" s="8"/>
      <c r="S4035" s="42"/>
      <c r="T4035" s="42"/>
      <c r="U4035" s="42"/>
      <c r="V4035" s="42"/>
      <c r="W4035" s="42"/>
      <c r="X4035" s="42"/>
      <c r="Y4035" s="25"/>
    </row>
    <row r="4036" spans="5:25">
      <c r="F4036" s="4"/>
      <c r="H4036" s="25"/>
      <c r="I4036" s="25"/>
      <c r="M4036" s="42"/>
      <c r="N4036" s="9"/>
      <c r="O4036" s="9"/>
      <c r="P4036" s="9"/>
      <c r="Q4036" s="8"/>
      <c r="R4036" s="8"/>
      <c r="S4036" s="42"/>
      <c r="T4036" s="42"/>
      <c r="U4036" s="42"/>
      <c r="V4036" s="42"/>
      <c r="W4036" s="42"/>
      <c r="X4036" s="42"/>
      <c r="Y4036" s="25"/>
    </row>
    <row r="4037" spans="5:25">
      <c r="F4037" s="4"/>
      <c r="H4037" s="25"/>
      <c r="I4037" s="25"/>
      <c r="M4037" s="42"/>
      <c r="N4037" s="9"/>
      <c r="O4037" s="9"/>
      <c r="P4037" s="9"/>
      <c r="Q4037" s="8"/>
      <c r="R4037" s="8"/>
      <c r="S4037" s="42"/>
      <c r="T4037" s="42"/>
      <c r="U4037" s="42"/>
      <c r="V4037" s="42"/>
      <c r="W4037" s="42"/>
      <c r="X4037" s="42"/>
      <c r="Y4037" s="25"/>
    </row>
    <row r="4038" spans="5:25">
      <c r="F4038" s="4"/>
      <c r="H4038" s="25"/>
      <c r="I4038" s="25"/>
      <c r="M4038" s="42"/>
      <c r="N4038" s="9"/>
      <c r="O4038" s="9"/>
      <c r="P4038" s="9"/>
      <c r="Q4038" s="8"/>
      <c r="R4038" s="8"/>
      <c r="S4038" s="42"/>
      <c r="T4038" s="42"/>
      <c r="U4038" s="42"/>
      <c r="V4038" s="42"/>
      <c r="W4038" s="42"/>
      <c r="X4038" s="42"/>
      <c r="Y4038" s="25"/>
    </row>
    <row r="4039" spans="5:25">
      <c r="F4039" s="4"/>
      <c r="H4039" s="25"/>
      <c r="I4039" s="25"/>
      <c r="M4039" s="42"/>
      <c r="N4039" s="9"/>
      <c r="O4039" s="9"/>
      <c r="P4039" s="9"/>
      <c r="Q4039" s="8"/>
      <c r="R4039" s="8"/>
      <c r="S4039" s="42"/>
      <c r="T4039" s="42"/>
      <c r="U4039" s="42"/>
      <c r="V4039" s="42"/>
      <c r="W4039" s="42"/>
      <c r="X4039" s="42"/>
      <c r="Y4039" s="25"/>
    </row>
    <row r="4040" spans="5:25">
      <c r="E4040" s="38"/>
      <c r="F4040" s="4"/>
      <c r="H4040" s="25"/>
      <c r="I4040" s="25"/>
      <c r="M4040" s="42"/>
      <c r="N4040" s="9"/>
      <c r="O4040" s="9"/>
      <c r="P4040" s="9"/>
      <c r="Q4040" s="8"/>
      <c r="R4040" s="8"/>
      <c r="S4040" s="42"/>
      <c r="T4040" s="42"/>
      <c r="U4040" s="42"/>
      <c r="V4040" s="42"/>
      <c r="W4040" s="42"/>
      <c r="X4040" s="42"/>
      <c r="Y4040" s="25"/>
    </row>
    <row r="4041" spans="5:25">
      <c r="F4041" s="4"/>
      <c r="H4041" s="25"/>
      <c r="I4041" s="25"/>
      <c r="M4041" s="42"/>
      <c r="N4041" s="9"/>
      <c r="O4041" s="9"/>
      <c r="P4041" s="9"/>
      <c r="Q4041" s="8"/>
      <c r="R4041" s="8"/>
      <c r="S4041" s="42"/>
      <c r="T4041" s="42"/>
      <c r="U4041" s="42"/>
      <c r="V4041" s="42"/>
      <c r="W4041" s="42"/>
      <c r="X4041" s="42"/>
      <c r="Y4041" s="25"/>
    </row>
    <row r="4042" spans="5:25">
      <c r="F4042" s="4"/>
      <c r="H4042" s="25"/>
      <c r="I4042" s="25"/>
      <c r="M4042" s="42"/>
      <c r="N4042" s="9"/>
      <c r="O4042" s="9"/>
      <c r="P4042" s="9"/>
      <c r="Q4042" s="8"/>
      <c r="R4042" s="8"/>
      <c r="S4042" s="42"/>
      <c r="T4042" s="42"/>
      <c r="U4042" s="42"/>
      <c r="V4042" s="42"/>
      <c r="W4042" s="42"/>
      <c r="X4042" s="42"/>
      <c r="Y4042" s="25"/>
    </row>
    <row r="4043" spans="5:25">
      <c r="F4043" s="4"/>
      <c r="H4043" s="25"/>
      <c r="I4043" s="25"/>
      <c r="M4043" s="42"/>
      <c r="N4043" s="9"/>
      <c r="O4043" s="9"/>
      <c r="P4043" s="9"/>
      <c r="Q4043" s="8"/>
      <c r="R4043" s="8"/>
      <c r="S4043" s="42"/>
      <c r="T4043" s="42"/>
      <c r="U4043" s="42"/>
      <c r="V4043" s="42"/>
      <c r="W4043" s="42"/>
      <c r="X4043" s="42"/>
      <c r="Y4043" s="25"/>
    </row>
    <row r="4044" spans="5:25">
      <c r="F4044" s="4"/>
      <c r="H4044" s="25"/>
      <c r="I4044" s="25"/>
      <c r="M4044" s="42"/>
      <c r="N4044" s="9"/>
      <c r="O4044" s="9"/>
      <c r="P4044" s="9"/>
      <c r="Q4044" s="8"/>
      <c r="R4044" s="8"/>
      <c r="S4044" s="42"/>
      <c r="T4044" s="42"/>
      <c r="U4044" s="42"/>
      <c r="V4044" s="42"/>
      <c r="W4044" s="42"/>
      <c r="X4044" s="42"/>
      <c r="Y4044" s="25"/>
    </row>
    <row r="4045" spans="5:25">
      <c r="F4045" s="4"/>
      <c r="H4045" s="25"/>
      <c r="I4045" s="25"/>
      <c r="M4045" s="42"/>
      <c r="N4045" s="9"/>
      <c r="O4045" s="9"/>
      <c r="P4045" s="9"/>
      <c r="Q4045" s="8"/>
      <c r="R4045" s="8"/>
      <c r="S4045" s="42"/>
      <c r="T4045" s="42"/>
      <c r="U4045" s="42"/>
      <c r="V4045" s="42"/>
      <c r="W4045" s="42"/>
      <c r="X4045" s="42"/>
      <c r="Y4045" s="25"/>
    </row>
    <row r="4046" spans="5:25">
      <c r="F4046" s="4"/>
      <c r="H4046" s="25"/>
      <c r="I4046" s="25"/>
      <c r="M4046" s="42"/>
      <c r="N4046" s="9"/>
      <c r="O4046" s="9"/>
      <c r="P4046" s="9"/>
      <c r="Q4046" s="8"/>
      <c r="R4046" s="8"/>
      <c r="S4046" s="42"/>
      <c r="T4046" s="42"/>
      <c r="U4046" s="42"/>
      <c r="V4046" s="42"/>
      <c r="W4046" s="42"/>
      <c r="X4046" s="42"/>
      <c r="Y4046" s="25"/>
    </row>
    <row r="4047" spans="5:25">
      <c r="F4047" s="4"/>
      <c r="H4047" s="25"/>
      <c r="I4047" s="25"/>
      <c r="M4047" s="42"/>
      <c r="N4047" s="9"/>
      <c r="O4047" s="9"/>
      <c r="P4047" s="9"/>
      <c r="Q4047" s="8"/>
      <c r="R4047" s="8"/>
      <c r="S4047" s="42"/>
      <c r="T4047" s="42"/>
      <c r="U4047" s="42"/>
      <c r="V4047" s="42"/>
      <c r="W4047" s="42"/>
      <c r="X4047" s="42"/>
      <c r="Y4047" s="25"/>
    </row>
    <row r="4048" spans="5:25">
      <c r="F4048" s="4"/>
      <c r="H4048" s="25"/>
      <c r="I4048" s="25"/>
      <c r="M4048" s="42"/>
      <c r="N4048" s="9"/>
      <c r="O4048" s="9"/>
      <c r="P4048" s="9"/>
      <c r="Q4048" s="8"/>
      <c r="R4048" s="8"/>
      <c r="S4048" s="42"/>
      <c r="T4048" s="42"/>
      <c r="U4048" s="42"/>
      <c r="V4048" s="42"/>
      <c r="W4048" s="42"/>
      <c r="X4048" s="42"/>
      <c r="Y4048" s="25"/>
    </row>
    <row r="4049" spans="5:25">
      <c r="F4049" s="4"/>
      <c r="H4049" s="25"/>
      <c r="I4049" s="25"/>
      <c r="M4049" s="42"/>
      <c r="N4049" s="9"/>
      <c r="O4049" s="9"/>
      <c r="P4049" s="9"/>
      <c r="Q4049" s="8"/>
      <c r="R4049" s="8"/>
      <c r="S4049" s="42"/>
      <c r="T4049" s="42"/>
      <c r="U4049" s="42"/>
      <c r="V4049" s="42"/>
      <c r="W4049" s="42"/>
      <c r="X4049" s="42"/>
      <c r="Y4049" s="25"/>
    </row>
    <row r="4050" spans="5:25">
      <c r="F4050" s="4"/>
      <c r="H4050" s="25"/>
      <c r="I4050" s="25"/>
      <c r="M4050" s="42"/>
      <c r="N4050" s="9"/>
      <c r="O4050" s="9"/>
      <c r="P4050" s="9"/>
      <c r="Q4050" s="8"/>
      <c r="R4050" s="8"/>
      <c r="S4050" s="42"/>
      <c r="T4050" s="42"/>
      <c r="U4050" s="42"/>
      <c r="V4050" s="42"/>
      <c r="W4050" s="42"/>
      <c r="X4050" s="42"/>
      <c r="Y4050" s="25"/>
    </row>
    <row r="4051" spans="5:25">
      <c r="F4051" s="4"/>
      <c r="H4051" s="25"/>
      <c r="I4051" s="25"/>
      <c r="M4051" s="42"/>
      <c r="N4051" s="9"/>
      <c r="O4051" s="9"/>
      <c r="P4051" s="9"/>
      <c r="Q4051" s="8"/>
      <c r="R4051" s="8"/>
      <c r="S4051" s="42"/>
      <c r="T4051" s="42"/>
      <c r="U4051" s="42"/>
      <c r="V4051" s="42"/>
      <c r="W4051" s="42"/>
      <c r="X4051" s="42"/>
      <c r="Y4051" s="25"/>
    </row>
    <row r="4052" spans="5:25">
      <c r="E4052" s="38"/>
      <c r="F4052" s="4"/>
      <c r="H4052" s="25"/>
      <c r="I4052" s="25"/>
      <c r="M4052" s="42"/>
      <c r="N4052" s="9"/>
      <c r="O4052" s="9"/>
      <c r="P4052" s="9"/>
      <c r="Q4052" s="8"/>
      <c r="R4052" s="8"/>
      <c r="S4052" s="42"/>
      <c r="T4052" s="42"/>
      <c r="U4052" s="42"/>
      <c r="V4052" s="42"/>
      <c r="W4052" s="42"/>
      <c r="X4052" s="42"/>
      <c r="Y4052" s="25"/>
    </row>
    <row r="4053" spans="5:25">
      <c r="F4053" s="4"/>
      <c r="H4053" s="25"/>
      <c r="I4053" s="25"/>
      <c r="M4053" s="42"/>
      <c r="N4053" s="9"/>
      <c r="O4053" s="9"/>
      <c r="P4053" s="9"/>
      <c r="Q4053" s="8"/>
      <c r="R4053" s="8"/>
      <c r="S4053" s="42"/>
      <c r="T4053" s="42"/>
      <c r="U4053" s="42"/>
      <c r="V4053" s="42"/>
      <c r="W4053" s="42"/>
      <c r="X4053" s="42"/>
      <c r="Y4053" s="25"/>
    </row>
    <row r="4054" spans="5:25">
      <c r="F4054" s="4"/>
      <c r="H4054" s="25"/>
      <c r="I4054" s="25"/>
      <c r="M4054" s="42"/>
      <c r="N4054" s="9"/>
      <c r="O4054" s="9"/>
      <c r="P4054" s="9"/>
      <c r="Q4054" s="8"/>
      <c r="R4054" s="8"/>
      <c r="S4054" s="42"/>
      <c r="T4054" s="42"/>
      <c r="U4054" s="42"/>
      <c r="V4054" s="42"/>
      <c r="W4054" s="42"/>
      <c r="X4054" s="42"/>
      <c r="Y4054" s="25"/>
    </row>
    <row r="4055" spans="5:25">
      <c r="F4055" s="4"/>
      <c r="H4055" s="25"/>
      <c r="I4055" s="25"/>
      <c r="M4055" s="42"/>
      <c r="N4055" s="9"/>
      <c r="O4055" s="9"/>
      <c r="P4055" s="9"/>
      <c r="Q4055" s="8"/>
      <c r="R4055" s="8"/>
      <c r="S4055" s="42"/>
      <c r="T4055" s="42"/>
      <c r="U4055" s="42"/>
      <c r="V4055" s="42"/>
      <c r="W4055" s="42"/>
      <c r="X4055" s="42"/>
      <c r="Y4055" s="25"/>
    </row>
    <row r="4056" spans="5:25">
      <c r="F4056" s="4"/>
      <c r="H4056" s="25"/>
      <c r="I4056" s="25"/>
      <c r="M4056" s="42"/>
      <c r="N4056" s="9"/>
      <c r="O4056" s="9"/>
      <c r="P4056" s="9"/>
      <c r="Q4056" s="8"/>
      <c r="R4056" s="8"/>
      <c r="S4056" s="42"/>
      <c r="T4056" s="42"/>
      <c r="U4056" s="42"/>
      <c r="V4056" s="42"/>
      <c r="W4056" s="42"/>
      <c r="X4056" s="42"/>
      <c r="Y4056" s="25"/>
    </row>
    <row r="4057" spans="5:25">
      <c r="F4057" s="4"/>
      <c r="H4057" s="25"/>
      <c r="I4057" s="25"/>
      <c r="M4057" s="42"/>
      <c r="N4057" s="9"/>
      <c r="O4057" s="9"/>
      <c r="P4057" s="9"/>
      <c r="Q4057" s="8"/>
      <c r="R4057" s="8"/>
      <c r="S4057" s="42"/>
      <c r="T4057" s="42"/>
      <c r="U4057" s="42"/>
      <c r="V4057" s="42"/>
      <c r="W4057" s="42"/>
      <c r="X4057" s="42"/>
      <c r="Y4057" s="25"/>
    </row>
    <row r="4058" spans="5:25">
      <c r="F4058" s="4"/>
      <c r="H4058" s="25"/>
      <c r="I4058" s="25"/>
      <c r="M4058" s="42"/>
      <c r="N4058" s="9"/>
      <c r="O4058" s="9"/>
      <c r="P4058" s="9"/>
      <c r="Q4058" s="8"/>
      <c r="R4058" s="8"/>
      <c r="S4058" s="42"/>
      <c r="T4058" s="42"/>
      <c r="U4058" s="42"/>
      <c r="V4058" s="42"/>
      <c r="W4058" s="42"/>
      <c r="X4058" s="42"/>
      <c r="Y4058" s="25"/>
    </row>
    <row r="4059" spans="5:25">
      <c r="F4059" s="4"/>
      <c r="H4059" s="25"/>
      <c r="I4059" s="25"/>
      <c r="M4059" s="42"/>
      <c r="N4059" s="9"/>
      <c r="O4059" s="9"/>
      <c r="P4059" s="9"/>
      <c r="Q4059" s="8"/>
      <c r="R4059" s="8"/>
      <c r="S4059" s="42"/>
      <c r="T4059" s="42"/>
      <c r="U4059" s="42"/>
      <c r="V4059" s="42"/>
      <c r="W4059" s="42"/>
      <c r="X4059" s="42"/>
      <c r="Y4059" s="25"/>
    </row>
    <row r="4060" spans="5:25">
      <c r="F4060" s="4"/>
      <c r="H4060" s="25"/>
      <c r="I4060" s="25"/>
      <c r="M4060" s="42"/>
      <c r="N4060" s="9"/>
      <c r="O4060" s="9"/>
      <c r="P4060" s="9"/>
      <c r="Q4060" s="8"/>
      <c r="R4060" s="8"/>
      <c r="S4060" s="42"/>
      <c r="T4060" s="42"/>
      <c r="U4060" s="42"/>
      <c r="V4060" s="42"/>
      <c r="W4060" s="42"/>
      <c r="X4060" s="42"/>
      <c r="Y4060" s="25"/>
    </row>
    <row r="4061" spans="5:25">
      <c r="F4061" s="4"/>
      <c r="H4061" s="25"/>
      <c r="I4061" s="25"/>
      <c r="M4061" s="42"/>
      <c r="N4061" s="9"/>
      <c r="O4061" s="9"/>
      <c r="P4061" s="9"/>
      <c r="Q4061" s="8"/>
      <c r="R4061" s="8"/>
      <c r="S4061" s="42"/>
      <c r="T4061" s="42"/>
      <c r="U4061" s="42"/>
      <c r="V4061" s="42"/>
      <c r="W4061" s="42"/>
      <c r="X4061" s="42"/>
      <c r="Y4061" s="25"/>
    </row>
    <row r="4062" spans="5:25">
      <c r="F4062" s="4"/>
      <c r="H4062" s="25"/>
      <c r="I4062" s="25"/>
      <c r="M4062" s="42"/>
      <c r="N4062" s="9"/>
      <c r="O4062" s="9"/>
      <c r="P4062" s="9"/>
      <c r="Q4062" s="8"/>
      <c r="R4062" s="8"/>
      <c r="S4062" s="42"/>
      <c r="T4062" s="42"/>
      <c r="U4062" s="42"/>
      <c r="V4062" s="42"/>
      <c r="W4062" s="42"/>
      <c r="X4062" s="42"/>
      <c r="Y4062" s="25"/>
    </row>
    <row r="4063" spans="5:25">
      <c r="F4063" s="4"/>
      <c r="H4063" s="25"/>
      <c r="I4063" s="25"/>
      <c r="M4063" s="42"/>
      <c r="N4063" s="9"/>
      <c r="O4063" s="9"/>
      <c r="P4063" s="9"/>
      <c r="Q4063" s="8"/>
      <c r="R4063" s="8"/>
      <c r="S4063" s="42"/>
      <c r="T4063" s="42"/>
      <c r="U4063" s="42"/>
      <c r="V4063" s="42"/>
      <c r="W4063" s="42"/>
      <c r="X4063" s="42"/>
      <c r="Y4063" s="25"/>
    </row>
    <row r="4064" spans="5:25">
      <c r="F4064" s="4"/>
      <c r="H4064" s="25"/>
      <c r="I4064" s="25"/>
      <c r="M4064" s="42"/>
      <c r="N4064" s="9"/>
      <c r="O4064" s="9"/>
      <c r="P4064" s="9"/>
      <c r="Q4064" s="8"/>
      <c r="R4064" s="8"/>
      <c r="S4064" s="42"/>
      <c r="T4064" s="42"/>
      <c r="U4064" s="42"/>
      <c r="V4064" s="42"/>
      <c r="W4064" s="42"/>
      <c r="X4064" s="42"/>
      <c r="Y4064" s="25"/>
    </row>
    <row r="4065" spans="6:25">
      <c r="F4065" s="4"/>
      <c r="H4065" s="25"/>
      <c r="I4065" s="25"/>
      <c r="M4065" s="42"/>
      <c r="N4065" s="9"/>
      <c r="O4065" s="9"/>
      <c r="P4065" s="9"/>
      <c r="Q4065" s="8"/>
      <c r="R4065" s="8"/>
      <c r="S4065" s="42"/>
      <c r="T4065" s="42"/>
      <c r="U4065" s="42"/>
      <c r="V4065" s="42"/>
      <c r="W4065" s="42"/>
      <c r="X4065" s="42"/>
      <c r="Y4065" s="25"/>
    </row>
    <row r="4066" spans="6:25">
      <c r="F4066" s="4"/>
      <c r="H4066" s="25"/>
      <c r="I4066" s="25"/>
      <c r="M4066" s="42"/>
      <c r="N4066" s="9"/>
      <c r="O4066" s="9"/>
      <c r="P4066" s="9"/>
      <c r="Q4066" s="8"/>
      <c r="R4066" s="8"/>
      <c r="S4066" s="42"/>
      <c r="T4066" s="42"/>
      <c r="U4066" s="42"/>
      <c r="V4066" s="42"/>
      <c r="W4066" s="42"/>
      <c r="X4066" s="42"/>
      <c r="Y4066" s="25"/>
    </row>
    <row r="4067" spans="6:25">
      <c r="F4067" s="4"/>
      <c r="H4067" s="25"/>
      <c r="I4067" s="25"/>
      <c r="M4067" s="42"/>
      <c r="N4067" s="9"/>
      <c r="O4067" s="9"/>
      <c r="P4067" s="9"/>
      <c r="Q4067" s="8"/>
      <c r="R4067" s="8"/>
      <c r="S4067" s="42"/>
      <c r="T4067" s="42"/>
      <c r="U4067" s="42"/>
      <c r="V4067" s="42"/>
      <c r="W4067" s="42"/>
      <c r="X4067" s="42"/>
      <c r="Y4067" s="25"/>
    </row>
    <row r="4068" spans="6:25">
      <c r="F4068" s="4"/>
      <c r="H4068" s="25"/>
      <c r="I4068" s="25"/>
      <c r="M4068" s="42"/>
      <c r="N4068" s="9"/>
      <c r="O4068" s="9"/>
      <c r="P4068" s="9"/>
      <c r="Q4068" s="8"/>
      <c r="R4068" s="8"/>
      <c r="S4068" s="42"/>
      <c r="T4068" s="42"/>
      <c r="U4068" s="42"/>
      <c r="V4068" s="42"/>
      <c r="W4068" s="42"/>
      <c r="X4068" s="42"/>
      <c r="Y4068" s="25"/>
    </row>
    <row r="4069" spans="6:25">
      <c r="F4069" s="4"/>
      <c r="H4069" s="25"/>
      <c r="I4069" s="25"/>
      <c r="M4069" s="42"/>
      <c r="N4069" s="9"/>
      <c r="O4069" s="9"/>
      <c r="P4069" s="9"/>
      <c r="Q4069" s="8"/>
      <c r="R4069" s="8"/>
      <c r="S4069" s="42"/>
      <c r="T4069" s="42"/>
      <c r="U4069" s="42"/>
      <c r="V4069" s="42"/>
      <c r="W4069" s="42"/>
      <c r="X4069" s="42"/>
      <c r="Y4069" s="25"/>
    </row>
    <row r="4070" spans="6:25">
      <c r="F4070" s="4"/>
      <c r="H4070" s="25"/>
      <c r="I4070" s="25"/>
      <c r="M4070" s="42"/>
      <c r="N4070" s="9"/>
      <c r="O4070" s="9"/>
      <c r="P4070" s="9"/>
      <c r="Q4070" s="8"/>
      <c r="R4070" s="8"/>
      <c r="S4070" s="42"/>
      <c r="T4070" s="42"/>
      <c r="U4070" s="42"/>
      <c r="V4070" s="42"/>
      <c r="W4070" s="42"/>
      <c r="X4070" s="42"/>
      <c r="Y4070" s="25"/>
    </row>
    <row r="4071" spans="6:25">
      <c r="F4071" s="4"/>
      <c r="H4071" s="25"/>
      <c r="I4071" s="25"/>
      <c r="M4071" s="42"/>
      <c r="N4071" s="9"/>
      <c r="O4071" s="9"/>
      <c r="P4071" s="9"/>
      <c r="Q4071" s="8"/>
      <c r="R4071" s="8"/>
      <c r="S4071" s="42"/>
      <c r="T4071" s="42"/>
      <c r="U4071" s="42"/>
      <c r="V4071" s="42"/>
      <c r="W4071" s="42"/>
      <c r="X4071" s="42"/>
      <c r="Y4071" s="25"/>
    </row>
    <row r="4072" spans="6:25">
      <c r="F4072" s="4"/>
      <c r="H4072" s="25"/>
      <c r="I4072" s="25"/>
      <c r="M4072" s="42"/>
      <c r="N4072" s="9"/>
      <c r="O4072" s="9"/>
      <c r="P4072" s="9"/>
      <c r="Q4072" s="8"/>
      <c r="R4072" s="8"/>
      <c r="S4072" s="42"/>
      <c r="T4072" s="42"/>
      <c r="U4072" s="42"/>
      <c r="V4072" s="42"/>
      <c r="W4072" s="42"/>
      <c r="X4072" s="42"/>
      <c r="Y4072" s="25"/>
    </row>
    <row r="4073" spans="6:25">
      <c r="F4073" s="4"/>
      <c r="H4073" s="25"/>
      <c r="I4073" s="25"/>
      <c r="M4073" s="42"/>
      <c r="N4073" s="9"/>
      <c r="O4073" s="9"/>
      <c r="P4073" s="9"/>
      <c r="Q4073" s="8"/>
      <c r="R4073" s="8"/>
      <c r="S4073" s="42"/>
      <c r="T4073" s="42"/>
      <c r="U4073" s="42"/>
      <c r="V4073" s="42"/>
      <c r="W4073" s="42"/>
      <c r="X4073" s="42"/>
      <c r="Y4073" s="25"/>
    </row>
    <row r="4074" spans="6:25">
      <c r="F4074" s="4"/>
      <c r="H4074" s="25"/>
      <c r="I4074" s="25"/>
      <c r="M4074" s="42"/>
      <c r="N4074" s="9"/>
      <c r="O4074" s="9"/>
      <c r="P4074" s="9"/>
      <c r="Q4074" s="8"/>
      <c r="R4074" s="8"/>
      <c r="S4074" s="42"/>
      <c r="T4074" s="42"/>
      <c r="U4074" s="42"/>
      <c r="V4074" s="42"/>
      <c r="W4074" s="42"/>
      <c r="X4074" s="42"/>
      <c r="Y4074" s="25"/>
    </row>
    <row r="4075" spans="6:25">
      <c r="F4075" s="4"/>
      <c r="H4075" s="25"/>
      <c r="I4075" s="25"/>
      <c r="M4075" s="42"/>
      <c r="N4075" s="9"/>
      <c r="O4075" s="9"/>
      <c r="P4075" s="9"/>
      <c r="Q4075" s="8"/>
      <c r="R4075" s="8"/>
      <c r="S4075" s="42"/>
      <c r="T4075" s="42"/>
      <c r="U4075" s="42"/>
      <c r="V4075" s="42"/>
      <c r="W4075" s="42"/>
      <c r="X4075" s="42"/>
      <c r="Y4075" s="25"/>
    </row>
    <row r="4076" spans="6:25">
      <c r="F4076" s="4"/>
      <c r="H4076" s="25"/>
      <c r="I4076" s="25"/>
      <c r="M4076" s="42"/>
      <c r="N4076" s="9"/>
      <c r="O4076" s="9"/>
      <c r="P4076" s="9"/>
      <c r="Q4076" s="8"/>
      <c r="R4076" s="8"/>
      <c r="S4076" s="42"/>
      <c r="T4076" s="42"/>
      <c r="U4076" s="42"/>
      <c r="V4076" s="42"/>
      <c r="W4076" s="42"/>
      <c r="X4076" s="42"/>
      <c r="Y4076" s="25"/>
    </row>
    <row r="4077" spans="6:25">
      <c r="F4077" s="4"/>
      <c r="H4077" s="25"/>
      <c r="I4077" s="25"/>
      <c r="M4077" s="42"/>
      <c r="N4077" s="9"/>
      <c r="O4077" s="9"/>
      <c r="P4077" s="9"/>
      <c r="Q4077" s="8"/>
      <c r="R4077" s="8"/>
      <c r="S4077" s="42"/>
      <c r="T4077" s="42"/>
      <c r="U4077" s="42"/>
      <c r="V4077" s="42"/>
      <c r="W4077" s="42"/>
      <c r="X4077" s="42"/>
      <c r="Y4077" s="25"/>
    </row>
    <row r="4078" spans="6:25">
      <c r="F4078" s="4"/>
      <c r="H4078" s="25"/>
      <c r="I4078" s="25"/>
      <c r="M4078" s="42"/>
      <c r="N4078" s="9"/>
      <c r="O4078" s="9"/>
      <c r="P4078" s="9"/>
      <c r="Q4078" s="8"/>
      <c r="R4078" s="8"/>
      <c r="S4078" s="42"/>
      <c r="T4078" s="42"/>
      <c r="U4078" s="42"/>
      <c r="V4078" s="42"/>
      <c r="W4078" s="42"/>
      <c r="X4078" s="42"/>
      <c r="Y4078" s="25"/>
    </row>
    <row r="4079" spans="6:25">
      <c r="F4079" s="4"/>
      <c r="H4079" s="25"/>
      <c r="I4079" s="25"/>
      <c r="M4079" s="42"/>
      <c r="N4079" s="9"/>
      <c r="O4079" s="9"/>
      <c r="P4079" s="9"/>
      <c r="Q4079" s="8"/>
      <c r="R4079" s="8"/>
      <c r="S4079" s="42"/>
      <c r="T4079" s="42"/>
      <c r="U4079" s="42"/>
      <c r="V4079" s="42"/>
      <c r="W4079" s="42"/>
      <c r="X4079" s="42"/>
      <c r="Y4079" s="25"/>
    </row>
    <row r="4080" spans="6:25">
      <c r="F4080" s="4"/>
      <c r="H4080" s="25"/>
      <c r="I4080" s="25"/>
      <c r="M4080" s="42"/>
      <c r="N4080" s="9"/>
      <c r="O4080" s="9"/>
      <c r="P4080" s="9"/>
      <c r="Q4080" s="8"/>
      <c r="R4080" s="8"/>
      <c r="S4080" s="42"/>
      <c r="T4080" s="42"/>
      <c r="U4080" s="42"/>
      <c r="V4080" s="42"/>
      <c r="W4080" s="42"/>
      <c r="X4080" s="42"/>
      <c r="Y4080" s="25"/>
    </row>
    <row r="4081" spans="6:25">
      <c r="F4081" s="4"/>
      <c r="H4081" s="25"/>
      <c r="I4081" s="25"/>
      <c r="M4081" s="42"/>
      <c r="N4081" s="9"/>
      <c r="O4081" s="9"/>
      <c r="P4081" s="9"/>
      <c r="Q4081" s="8"/>
      <c r="R4081" s="8"/>
      <c r="S4081" s="42"/>
      <c r="T4081" s="42"/>
      <c r="U4081" s="42"/>
      <c r="V4081" s="42"/>
      <c r="W4081" s="42"/>
      <c r="X4081" s="42"/>
      <c r="Y4081" s="25"/>
    </row>
    <row r="4082" spans="6:25">
      <c r="F4082" s="4"/>
      <c r="H4082" s="25"/>
      <c r="I4082" s="25"/>
      <c r="M4082" s="42"/>
      <c r="N4082" s="9"/>
      <c r="O4082" s="9"/>
      <c r="P4082" s="9"/>
      <c r="Q4082" s="8"/>
      <c r="R4082" s="8"/>
      <c r="S4082" s="42"/>
      <c r="T4082" s="42"/>
      <c r="U4082" s="42"/>
      <c r="V4082" s="42"/>
      <c r="W4082" s="42"/>
      <c r="X4082" s="42"/>
      <c r="Y4082" s="25"/>
    </row>
    <row r="4083" spans="6:25">
      <c r="F4083" s="4"/>
      <c r="H4083" s="25"/>
      <c r="I4083" s="25"/>
      <c r="M4083" s="42"/>
      <c r="N4083" s="9"/>
      <c r="O4083" s="9"/>
      <c r="P4083" s="9"/>
      <c r="Q4083" s="8"/>
      <c r="R4083" s="8"/>
      <c r="S4083" s="42"/>
      <c r="T4083" s="42"/>
      <c r="U4083" s="42"/>
      <c r="V4083" s="42"/>
      <c r="W4083" s="42"/>
      <c r="X4083" s="42"/>
      <c r="Y4083" s="25"/>
    </row>
    <row r="4084" spans="6:25">
      <c r="F4084" s="4"/>
      <c r="H4084" s="25"/>
      <c r="I4084" s="25"/>
      <c r="M4084" s="42"/>
      <c r="N4084" s="9"/>
      <c r="O4084" s="9"/>
      <c r="P4084" s="9"/>
      <c r="Q4084" s="8"/>
      <c r="R4084" s="8"/>
      <c r="S4084" s="42"/>
      <c r="T4084" s="42"/>
      <c r="U4084" s="42"/>
      <c r="V4084" s="42"/>
      <c r="W4084" s="42"/>
      <c r="X4084" s="42"/>
      <c r="Y4084" s="25"/>
    </row>
    <row r="4085" spans="6:25">
      <c r="F4085" s="4"/>
      <c r="H4085" s="25"/>
      <c r="I4085" s="25"/>
      <c r="M4085" s="42"/>
      <c r="N4085" s="9"/>
      <c r="O4085" s="9"/>
      <c r="P4085" s="9"/>
      <c r="Q4085" s="8"/>
      <c r="R4085" s="8"/>
      <c r="S4085" s="42"/>
      <c r="T4085" s="42"/>
      <c r="U4085" s="42"/>
      <c r="V4085" s="42"/>
      <c r="W4085" s="42"/>
      <c r="X4085" s="42"/>
      <c r="Y4085" s="25"/>
    </row>
    <row r="4086" spans="6:25">
      <c r="F4086" s="4"/>
      <c r="H4086" s="25"/>
      <c r="I4086" s="25"/>
      <c r="M4086" s="42"/>
      <c r="N4086" s="9"/>
      <c r="O4086" s="9"/>
      <c r="P4086" s="9"/>
      <c r="Q4086" s="8"/>
      <c r="R4086" s="8"/>
      <c r="S4086" s="42"/>
      <c r="T4086" s="42"/>
      <c r="U4086" s="42"/>
      <c r="V4086" s="42"/>
      <c r="W4086" s="42"/>
      <c r="X4086" s="42"/>
      <c r="Y4086" s="25"/>
    </row>
    <row r="4087" spans="6:25">
      <c r="F4087" s="4"/>
      <c r="H4087" s="25"/>
      <c r="I4087" s="25"/>
      <c r="M4087" s="42"/>
      <c r="N4087" s="9"/>
      <c r="O4087" s="9"/>
      <c r="P4087" s="9"/>
      <c r="Q4087" s="8"/>
      <c r="R4087" s="8"/>
      <c r="S4087" s="42"/>
      <c r="T4087" s="42"/>
      <c r="U4087" s="42"/>
      <c r="V4087" s="42"/>
      <c r="W4087" s="42"/>
      <c r="X4087" s="42"/>
      <c r="Y4087" s="25"/>
    </row>
    <row r="4088" spans="6:25">
      <c r="F4088" s="4"/>
      <c r="H4088" s="25"/>
      <c r="I4088" s="25"/>
      <c r="M4088" s="42"/>
      <c r="N4088" s="9"/>
      <c r="O4088" s="9"/>
      <c r="P4088" s="9"/>
      <c r="Q4088" s="8"/>
      <c r="R4088" s="8"/>
      <c r="S4088" s="42"/>
      <c r="T4088" s="42"/>
      <c r="U4088" s="42"/>
      <c r="V4088" s="42"/>
      <c r="W4088" s="42"/>
      <c r="X4088" s="42"/>
      <c r="Y4088" s="25"/>
    </row>
    <row r="4089" spans="6:25">
      <c r="F4089" s="4"/>
      <c r="H4089" s="25"/>
      <c r="I4089" s="25"/>
      <c r="M4089" s="42"/>
      <c r="N4089" s="9"/>
      <c r="O4089" s="9"/>
      <c r="P4089" s="9"/>
      <c r="Q4089" s="8"/>
      <c r="R4089" s="8"/>
      <c r="S4089" s="42"/>
      <c r="T4089" s="42"/>
      <c r="U4089" s="42"/>
      <c r="V4089" s="42"/>
      <c r="W4089" s="42"/>
      <c r="X4089" s="42"/>
      <c r="Y4089" s="25"/>
    </row>
    <row r="4090" spans="6:25">
      <c r="F4090" s="4"/>
      <c r="H4090" s="25"/>
      <c r="I4090" s="25"/>
      <c r="M4090" s="42"/>
      <c r="N4090" s="9"/>
      <c r="O4090" s="9"/>
      <c r="P4090" s="9"/>
      <c r="Q4090" s="8"/>
      <c r="R4090" s="8"/>
      <c r="S4090" s="42"/>
      <c r="T4090" s="42"/>
      <c r="U4090" s="42"/>
      <c r="V4090" s="42"/>
      <c r="W4090" s="42"/>
      <c r="X4090" s="42"/>
      <c r="Y4090" s="25"/>
    </row>
    <row r="4091" spans="6:25">
      <c r="F4091" s="4"/>
      <c r="H4091" s="25"/>
      <c r="I4091" s="25"/>
      <c r="M4091" s="42"/>
      <c r="N4091" s="9"/>
      <c r="O4091" s="9"/>
      <c r="P4091" s="9"/>
      <c r="Q4091" s="8"/>
      <c r="R4091" s="8"/>
      <c r="S4091" s="42"/>
      <c r="T4091" s="42"/>
      <c r="U4091" s="42"/>
      <c r="V4091" s="42"/>
      <c r="W4091" s="42"/>
      <c r="X4091" s="42"/>
      <c r="Y4091" s="25"/>
    </row>
    <row r="4092" spans="6:25">
      <c r="F4092" s="4"/>
      <c r="H4092" s="25"/>
      <c r="I4092" s="25"/>
      <c r="M4092" s="42"/>
      <c r="N4092" s="9"/>
      <c r="O4092" s="9"/>
      <c r="P4092" s="9"/>
      <c r="Q4092" s="8"/>
      <c r="R4092" s="8"/>
      <c r="S4092" s="42"/>
      <c r="T4092" s="42"/>
      <c r="U4092" s="42"/>
      <c r="V4092" s="42"/>
      <c r="W4092" s="42"/>
      <c r="X4092" s="42"/>
      <c r="Y4092" s="25"/>
    </row>
    <row r="4093" spans="6:25">
      <c r="F4093" s="4"/>
      <c r="H4093" s="25"/>
      <c r="I4093" s="25"/>
      <c r="M4093" s="42"/>
      <c r="N4093" s="9"/>
      <c r="O4093" s="9"/>
      <c r="P4093" s="9"/>
      <c r="Q4093" s="8"/>
      <c r="R4093" s="8"/>
      <c r="S4093" s="42"/>
      <c r="T4093" s="42"/>
      <c r="U4093" s="42"/>
      <c r="V4093" s="42"/>
      <c r="W4093" s="42"/>
      <c r="X4093" s="42"/>
      <c r="Y4093" s="25"/>
    </row>
    <row r="4094" spans="6:25">
      <c r="F4094" s="4"/>
      <c r="H4094" s="25"/>
      <c r="I4094" s="25"/>
      <c r="M4094" s="42"/>
      <c r="N4094" s="9"/>
      <c r="O4094" s="9"/>
      <c r="P4094" s="9"/>
      <c r="Q4094" s="8"/>
      <c r="R4094" s="8"/>
      <c r="S4094" s="42"/>
      <c r="T4094" s="42"/>
      <c r="U4094" s="42"/>
      <c r="V4094" s="42"/>
      <c r="W4094" s="42"/>
      <c r="X4094" s="42"/>
      <c r="Y4094" s="25"/>
    </row>
    <row r="4095" spans="6:25">
      <c r="F4095" s="4"/>
      <c r="H4095" s="25"/>
      <c r="I4095" s="25"/>
      <c r="M4095" s="42"/>
      <c r="N4095" s="9"/>
      <c r="O4095" s="9"/>
      <c r="P4095" s="9"/>
      <c r="Q4095" s="8"/>
      <c r="R4095" s="8"/>
      <c r="S4095" s="42"/>
      <c r="T4095" s="42"/>
      <c r="U4095" s="42"/>
      <c r="V4095" s="42"/>
      <c r="W4095" s="42"/>
      <c r="X4095" s="42"/>
      <c r="Y4095" s="25"/>
    </row>
    <row r="4096" spans="6:25">
      <c r="F4096" s="4"/>
      <c r="H4096" s="25"/>
      <c r="I4096" s="25"/>
      <c r="M4096" s="42"/>
      <c r="N4096" s="9"/>
      <c r="O4096" s="9"/>
      <c r="P4096" s="9"/>
      <c r="Q4096" s="8"/>
      <c r="R4096" s="8"/>
      <c r="S4096" s="42"/>
      <c r="T4096" s="42"/>
      <c r="U4096" s="42"/>
      <c r="V4096" s="42"/>
      <c r="W4096" s="42"/>
      <c r="X4096" s="42"/>
      <c r="Y4096" s="25"/>
    </row>
    <row r="4097" spans="5:25">
      <c r="F4097" s="4"/>
      <c r="H4097" s="25"/>
      <c r="I4097" s="25"/>
      <c r="M4097" s="42"/>
      <c r="N4097" s="9"/>
      <c r="O4097" s="9"/>
      <c r="P4097" s="9"/>
      <c r="Q4097" s="8"/>
      <c r="R4097" s="8"/>
      <c r="S4097" s="42"/>
      <c r="T4097" s="42"/>
      <c r="U4097" s="42"/>
      <c r="V4097" s="42"/>
      <c r="W4097" s="42"/>
      <c r="X4097" s="42"/>
      <c r="Y4097" s="25"/>
    </row>
    <row r="4098" spans="5:25">
      <c r="E4098" s="38"/>
      <c r="F4098" s="4"/>
      <c r="H4098" s="25"/>
      <c r="I4098" s="25"/>
      <c r="M4098" s="42"/>
      <c r="N4098" s="9"/>
      <c r="O4098" s="9"/>
      <c r="P4098" s="9"/>
      <c r="Q4098" s="8"/>
      <c r="R4098" s="8"/>
      <c r="S4098" s="42"/>
      <c r="T4098" s="42"/>
      <c r="U4098" s="42"/>
      <c r="V4098" s="42"/>
      <c r="W4098" s="42"/>
      <c r="X4098" s="42"/>
      <c r="Y4098" s="25"/>
    </row>
    <row r="4099" spans="5:25">
      <c r="F4099" s="4"/>
      <c r="H4099" s="25"/>
      <c r="I4099" s="25"/>
      <c r="M4099" s="42"/>
      <c r="N4099" s="9"/>
      <c r="O4099" s="9"/>
      <c r="P4099" s="9"/>
      <c r="Q4099" s="8"/>
      <c r="R4099" s="8"/>
      <c r="S4099" s="42"/>
      <c r="T4099" s="42"/>
      <c r="U4099" s="42"/>
      <c r="V4099" s="42"/>
      <c r="W4099" s="42"/>
      <c r="X4099" s="42"/>
      <c r="Y4099" s="25"/>
    </row>
    <row r="4100" spans="5:25">
      <c r="F4100" s="4"/>
      <c r="H4100" s="25"/>
      <c r="I4100" s="25"/>
      <c r="M4100" s="42"/>
      <c r="N4100" s="9"/>
      <c r="O4100" s="9"/>
      <c r="P4100" s="9"/>
      <c r="Q4100" s="8"/>
      <c r="R4100" s="8"/>
      <c r="S4100" s="42"/>
      <c r="T4100" s="42"/>
      <c r="U4100" s="42"/>
      <c r="V4100" s="42"/>
      <c r="W4100" s="42"/>
      <c r="X4100" s="42"/>
      <c r="Y4100" s="25"/>
    </row>
    <row r="4101" spans="5:25">
      <c r="F4101" s="4"/>
      <c r="H4101" s="25"/>
      <c r="I4101" s="25"/>
      <c r="M4101" s="42"/>
      <c r="N4101" s="9"/>
      <c r="O4101" s="9"/>
      <c r="P4101" s="9"/>
      <c r="Q4101" s="8"/>
      <c r="R4101" s="8"/>
      <c r="S4101" s="42"/>
      <c r="T4101" s="42"/>
      <c r="U4101" s="42"/>
      <c r="V4101" s="42"/>
      <c r="W4101" s="42"/>
      <c r="X4101" s="42"/>
      <c r="Y4101" s="25"/>
    </row>
    <row r="4102" spans="5:25">
      <c r="F4102" s="4"/>
      <c r="H4102" s="25"/>
      <c r="I4102" s="25"/>
      <c r="M4102" s="42"/>
      <c r="N4102" s="9"/>
      <c r="O4102" s="9"/>
      <c r="P4102" s="9"/>
      <c r="Q4102" s="8"/>
      <c r="R4102" s="8"/>
      <c r="S4102" s="42"/>
      <c r="T4102" s="42"/>
      <c r="U4102" s="42"/>
      <c r="V4102" s="42"/>
      <c r="W4102" s="42"/>
      <c r="X4102" s="42"/>
      <c r="Y4102" s="25"/>
    </row>
    <row r="4103" spans="5:25">
      <c r="F4103" s="4"/>
      <c r="H4103" s="25"/>
      <c r="I4103" s="25"/>
      <c r="M4103" s="42"/>
      <c r="N4103" s="9"/>
      <c r="O4103" s="9"/>
      <c r="P4103" s="9"/>
      <c r="Q4103" s="8"/>
      <c r="R4103" s="8"/>
      <c r="S4103" s="42"/>
      <c r="T4103" s="42"/>
      <c r="U4103" s="42"/>
      <c r="V4103" s="42"/>
      <c r="W4103" s="42"/>
      <c r="X4103" s="42"/>
      <c r="Y4103" s="25"/>
    </row>
    <row r="4104" spans="5:25">
      <c r="F4104" s="4"/>
      <c r="H4104" s="25"/>
      <c r="I4104" s="25"/>
      <c r="M4104" s="42"/>
      <c r="N4104" s="9"/>
      <c r="O4104" s="9"/>
      <c r="P4104" s="9"/>
      <c r="Q4104" s="8"/>
      <c r="R4104" s="8"/>
      <c r="S4104" s="42"/>
      <c r="T4104" s="42"/>
      <c r="U4104" s="42"/>
      <c r="V4104" s="42"/>
      <c r="W4104" s="42"/>
      <c r="X4104" s="42"/>
      <c r="Y4104" s="25"/>
    </row>
    <row r="4105" spans="5:25">
      <c r="F4105" s="4"/>
      <c r="H4105" s="25"/>
      <c r="I4105" s="25"/>
      <c r="M4105" s="42"/>
      <c r="N4105" s="9"/>
      <c r="O4105" s="9"/>
      <c r="P4105" s="9"/>
      <c r="Q4105" s="8"/>
      <c r="R4105" s="8"/>
      <c r="S4105" s="42"/>
      <c r="T4105" s="42"/>
      <c r="U4105" s="42"/>
      <c r="V4105" s="42"/>
      <c r="W4105" s="42"/>
      <c r="X4105" s="42"/>
      <c r="Y4105" s="25"/>
    </row>
    <row r="4106" spans="5:25">
      <c r="F4106" s="4"/>
      <c r="H4106" s="25"/>
      <c r="I4106" s="25"/>
      <c r="M4106" s="42"/>
      <c r="N4106" s="9"/>
      <c r="O4106" s="9"/>
      <c r="P4106" s="9"/>
      <c r="Q4106" s="8"/>
      <c r="R4106" s="8"/>
      <c r="S4106" s="42"/>
      <c r="T4106" s="42"/>
      <c r="U4106" s="42"/>
      <c r="V4106" s="42"/>
      <c r="W4106" s="42"/>
      <c r="X4106" s="42"/>
      <c r="Y4106" s="25"/>
    </row>
    <row r="4107" spans="5:25">
      <c r="F4107" s="4"/>
      <c r="H4107" s="25"/>
      <c r="I4107" s="25"/>
      <c r="M4107" s="42"/>
      <c r="N4107" s="9"/>
      <c r="O4107" s="9"/>
      <c r="P4107" s="9"/>
      <c r="Q4107" s="8"/>
      <c r="R4107" s="8"/>
      <c r="S4107" s="42"/>
      <c r="T4107" s="42"/>
      <c r="U4107" s="42"/>
      <c r="V4107" s="42"/>
      <c r="W4107" s="42"/>
      <c r="X4107" s="42"/>
      <c r="Y4107" s="25"/>
    </row>
    <row r="4108" spans="5:25">
      <c r="F4108" s="4"/>
      <c r="H4108" s="25"/>
      <c r="I4108" s="25"/>
      <c r="M4108" s="42"/>
      <c r="N4108" s="9"/>
      <c r="O4108" s="9"/>
      <c r="P4108" s="9"/>
      <c r="Q4108" s="8"/>
      <c r="R4108" s="8"/>
      <c r="S4108" s="42"/>
      <c r="T4108" s="42"/>
      <c r="U4108" s="42"/>
      <c r="V4108" s="42"/>
      <c r="W4108" s="42"/>
      <c r="X4108" s="42"/>
      <c r="Y4108" s="25"/>
    </row>
    <row r="4109" spans="5:25">
      <c r="F4109" s="4"/>
      <c r="H4109" s="25"/>
      <c r="I4109" s="25"/>
      <c r="M4109" s="42"/>
      <c r="N4109" s="9"/>
      <c r="O4109" s="9"/>
      <c r="P4109" s="9"/>
      <c r="Q4109" s="8"/>
      <c r="R4109" s="8"/>
      <c r="S4109" s="42"/>
      <c r="T4109" s="42"/>
      <c r="U4109" s="42"/>
      <c r="V4109" s="42"/>
      <c r="W4109" s="42"/>
      <c r="X4109" s="42"/>
      <c r="Y4109" s="25"/>
    </row>
    <row r="4110" spans="5:25">
      <c r="F4110" s="4"/>
      <c r="H4110" s="25"/>
      <c r="I4110" s="25"/>
      <c r="M4110" s="42"/>
      <c r="N4110" s="9"/>
      <c r="O4110" s="9"/>
      <c r="P4110" s="9"/>
      <c r="Q4110" s="8"/>
      <c r="R4110" s="8"/>
      <c r="S4110" s="42"/>
      <c r="T4110" s="42"/>
      <c r="U4110" s="42"/>
      <c r="V4110" s="42"/>
      <c r="W4110" s="42"/>
      <c r="X4110" s="42"/>
      <c r="Y4110" s="25"/>
    </row>
    <row r="4111" spans="5:25">
      <c r="F4111" s="4"/>
      <c r="H4111" s="25"/>
      <c r="I4111" s="25"/>
      <c r="M4111" s="42"/>
      <c r="N4111" s="9"/>
      <c r="O4111" s="9"/>
      <c r="P4111" s="9"/>
      <c r="Q4111" s="8"/>
      <c r="R4111" s="8"/>
      <c r="S4111" s="42"/>
      <c r="T4111" s="42"/>
      <c r="U4111" s="42"/>
      <c r="V4111" s="42"/>
      <c r="W4111" s="42"/>
      <c r="X4111" s="42"/>
      <c r="Y4111" s="25"/>
    </row>
    <row r="4112" spans="5:25">
      <c r="F4112" s="4"/>
      <c r="H4112" s="25"/>
      <c r="I4112" s="25"/>
      <c r="M4112" s="42"/>
      <c r="N4112" s="9"/>
      <c r="O4112" s="9"/>
      <c r="P4112" s="9"/>
      <c r="Q4112" s="8"/>
      <c r="R4112" s="8"/>
      <c r="S4112" s="42"/>
      <c r="T4112" s="42"/>
      <c r="U4112" s="42"/>
      <c r="V4112" s="42"/>
      <c r="W4112" s="42"/>
      <c r="X4112" s="42"/>
      <c r="Y4112" s="25"/>
    </row>
    <row r="4113" spans="5:25">
      <c r="F4113" s="4"/>
      <c r="H4113" s="25"/>
      <c r="I4113" s="25"/>
      <c r="M4113" s="42"/>
      <c r="N4113" s="9"/>
      <c r="O4113" s="9"/>
      <c r="P4113" s="9"/>
      <c r="Q4113" s="8"/>
      <c r="R4113" s="8"/>
      <c r="S4113" s="42"/>
      <c r="T4113" s="42"/>
      <c r="U4113" s="42"/>
      <c r="V4113" s="42"/>
      <c r="W4113" s="42"/>
      <c r="X4113" s="42"/>
      <c r="Y4113" s="25"/>
    </row>
    <row r="4114" spans="5:25">
      <c r="F4114" s="4"/>
      <c r="H4114" s="25"/>
      <c r="I4114" s="25"/>
      <c r="M4114" s="42"/>
      <c r="N4114" s="9"/>
      <c r="O4114" s="9"/>
      <c r="P4114" s="9"/>
      <c r="Q4114" s="8"/>
      <c r="R4114" s="8"/>
      <c r="S4114" s="42"/>
      <c r="T4114" s="42"/>
      <c r="U4114" s="42"/>
      <c r="V4114" s="42"/>
      <c r="W4114" s="42"/>
      <c r="X4114" s="42"/>
      <c r="Y4114" s="25"/>
    </row>
    <row r="4115" spans="5:25">
      <c r="F4115" s="4"/>
      <c r="H4115" s="25"/>
      <c r="I4115" s="25"/>
      <c r="M4115" s="42"/>
      <c r="N4115" s="9"/>
      <c r="O4115" s="9"/>
      <c r="P4115" s="9"/>
      <c r="Q4115" s="8"/>
      <c r="R4115" s="8"/>
      <c r="S4115" s="42"/>
      <c r="T4115" s="42"/>
      <c r="U4115" s="42"/>
      <c r="V4115" s="42"/>
      <c r="W4115" s="42"/>
      <c r="X4115" s="42"/>
      <c r="Y4115" s="25"/>
    </row>
    <row r="4116" spans="5:25">
      <c r="F4116" s="4"/>
      <c r="H4116" s="25"/>
      <c r="I4116" s="25"/>
      <c r="M4116" s="42"/>
      <c r="N4116" s="9"/>
      <c r="O4116" s="9"/>
      <c r="P4116" s="9"/>
      <c r="Q4116" s="8"/>
      <c r="R4116" s="8"/>
      <c r="S4116" s="42"/>
      <c r="T4116" s="42"/>
      <c r="U4116" s="42"/>
      <c r="V4116" s="42"/>
      <c r="W4116" s="42"/>
      <c r="X4116" s="42"/>
      <c r="Y4116" s="25"/>
    </row>
    <row r="4117" spans="5:25">
      <c r="F4117" s="4"/>
      <c r="H4117" s="25"/>
      <c r="I4117" s="25"/>
      <c r="M4117" s="42"/>
      <c r="N4117" s="9"/>
      <c r="O4117" s="9"/>
      <c r="P4117" s="9"/>
      <c r="Q4117" s="8"/>
      <c r="R4117" s="8"/>
      <c r="S4117" s="42"/>
      <c r="T4117" s="42"/>
      <c r="U4117" s="42"/>
      <c r="V4117" s="42"/>
      <c r="W4117" s="42"/>
      <c r="X4117" s="42"/>
      <c r="Y4117" s="25"/>
    </row>
    <row r="4118" spans="5:25">
      <c r="F4118" s="4"/>
      <c r="H4118" s="25"/>
      <c r="I4118" s="25"/>
      <c r="M4118" s="42"/>
      <c r="N4118" s="9"/>
      <c r="O4118" s="9"/>
      <c r="P4118" s="9"/>
      <c r="Q4118" s="8"/>
      <c r="R4118" s="8"/>
      <c r="S4118" s="42"/>
      <c r="T4118" s="42"/>
      <c r="U4118" s="42"/>
      <c r="V4118" s="42"/>
      <c r="W4118" s="42"/>
      <c r="X4118" s="42"/>
      <c r="Y4118" s="25"/>
    </row>
    <row r="4119" spans="5:25">
      <c r="F4119" s="4"/>
      <c r="H4119" s="25"/>
      <c r="I4119" s="25"/>
      <c r="M4119" s="42"/>
      <c r="N4119" s="9"/>
      <c r="O4119" s="9"/>
      <c r="P4119" s="9"/>
      <c r="Q4119" s="8"/>
      <c r="R4119" s="8"/>
      <c r="S4119" s="42"/>
      <c r="T4119" s="42"/>
      <c r="U4119" s="42"/>
      <c r="V4119" s="42"/>
      <c r="W4119" s="42"/>
      <c r="X4119" s="42"/>
      <c r="Y4119" s="25"/>
    </row>
    <row r="4120" spans="5:25">
      <c r="E4120" s="38"/>
      <c r="F4120" s="4"/>
      <c r="H4120" s="25"/>
      <c r="I4120" s="25"/>
      <c r="M4120" s="42"/>
      <c r="N4120" s="9"/>
      <c r="O4120" s="9"/>
      <c r="P4120" s="9"/>
      <c r="Q4120" s="8"/>
      <c r="R4120" s="8"/>
      <c r="S4120" s="42"/>
      <c r="T4120" s="42"/>
      <c r="U4120" s="42"/>
      <c r="V4120" s="42"/>
      <c r="W4120" s="42"/>
      <c r="X4120" s="42"/>
      <c r="Y4120" s="25"/>
    </row>
    <row r="4121" spans="5:25">
      <c r="F4121" s="4"/>
      <c r="H4121" s="25"/>
      <c r="I4121" s="25"/>
      <c r="M4121" s="42"/>
      <c r="N4121" s="9"/>
      <c r="O4121" s="9"/>
      <c r="P4121" s="9"/>
      <c r="Q4121" s="8"/>
      <c r="R4121" s="8"/>
      <c r="S4121" s="42"/>
      <c r="T4121" s="42"/>
      <c r="U4121" s="42"/>
      <c r="V4121" s="42"/>
      <c r="W4121" s="42"/>
      <c r="X4121" s="42"/>
      <c r="Y4121" s="25"/>
    </row>
    <row r="4122" spans="5:25">
      <c r="F4122" s="4"/>
      <c r="H4122" s="25"/>
      <c r="I4122" s="25"/>
      <c r="M4122" s="42"/>
      <c r="N4122" s="9"/>
      <c r="O4122" s="9"/>
      <c r="P4122" s="9"/>
      <c r="Q4122" s="8"/>
      <c r="R4122" s="8"/>
      <c r="S4122" s="42"/>
      <c r="T4122" s="42"/>
      <c r="U4122" s="42"/>
      <c r="V4122" s="42"/>
      <c r="W4122" s="42"/>
      <c r="X4122" s="42"/>
      <c r="Y4122" s="25"/>
    </row>
    <row r="4123" spans="5:25">
      <c r="F4123" s="4"/>
      <c r="H4123" s="25"/>
      <c r="I4123" s="25"/>
      <c r="M4123" s="42"/>
      <c r="N4123" s="9"/>
      <c r="O4123" s="9"/>
      <c r="P4123" s="9"/>
      <c r="Q4123" s="8"/>
      <c r="R4123" s="8"/>
      <c r="S4123" s="42"/>
      <c r="T4123" s="42"/>
      <c r="U4123" s="42"/>
      <c r="V4123" s="42"/>
      <c r="W4123" s="42"/>
      <c r="X4123" s="42"/>
      <c r="Y4123" s="25"/>
    </row>
    <row r="4124" spans="5:25">
      <c r="F4124" s="4"/>
      <c r="H4124" s="25"/>
      <c r="I4124" s="25"/>
      <c r="M4124" s="42"/>
      <c r="N4124" s="9"/>
      <c r="O4124" s="9"/>
      <c r="P4124" s="9"/>
      <c r="Q4124" s="8"/>
      <c r="R4124" s="8"/>
      <c r="S4124" s="42"/>
      <c r="T4124" s="42"/>
      <c r="U4124" s="42"/>
      <c r="V4124" s="42"/>
      <c r="W4124" s="42"/>
      <c r="X4124" s="42"/>
      <c r="Y4124" s="25"/>
    </row>
    <row r="4125" spans="5:25">
      <c r="F4125" s="4"/>
      <c r="H4125" s="25"/>
      <c r="I4125" s="25"/>
      <c r="M4125" s="42"/>
      <c r="N4125" s="9"/>
      <c r="O4125" s="9"/>
      <c r="P4125" s="9"/>
      <c r="Q4125" s="8"/>
      <c r="R4125" s="8"/>
      <c r="S4125" s="42"/>
      <c r="T4125" s="42"/>
      <c r="U4125" s="42"/>
      <c r="V4125" s="42"/>
      <c r="W4125" s="42"/>
      <c r="X4125" s="42"/>
      <c r="Y4125" s="25"/>
    </row>
    <row r="4126" spans="5:25">
      <c r="F4126" s="4"/>
      <c r="H4126" s="25"/>
      <c r="I4126" s="25"/>
      <c r="M4126" s="42"/>
      <c r="N4126" s="9"/>
      <c r="O4126" s="9"/>
      <c r="P4126" s="9"/>
      <c r="Q4126" s="8"/>
      <c r="R4126" s="8"/>
      <c r="S4126" s="42"/>
      <c r="T4126" s="42"/>
      <c r="U4126" s="42"/>
      <c r="V4126" s="42"/>
      <c r="W4126" s="42"/>
      <c r="X4126" s="42"/>
      <c r="Y4126" s="25"/>
    </row>
    <row r="4127" spans="5:25">
      <c r="F4127" s="4"/>
      <c r="H4127" s="25"/>
      <c r="I4127" s="25"/>
      <c r="M4127" s="42"/>
      <c r="N4127" s="9"/>
      <c r="O4127" s="9"/>
      <c r="P4127" s="9"/>
      <c r="Q4127" s="8"/>
      <c r="R4127" s="8"/>
      <c r="S4127" s="42"/>
      <c r="T4127" s="42"/>
      <c r="U4127" s="42"/>
      <c r="V4127" s="42"/>
      <c r="W4127" s="42"/>
      <c r="X4127" s="42"/>
      <c r="Y4127" s="25"/>
    </row>
    <row r="4128" spans="5:25">
      <c r="F4128" s="4"/>
      <c r="H4128" s="25"/>
      <c r="I4128" s="25"/>
      <c r="M4128" s="42"/>
      <c r="N4128" s="9"/>
      <c r="O4128" s="9"/>
      <c r="P4128" s="9"/>
      <c r="Q4128" s="8"/>
      <c r="R4128" s="8"/>
      <c r="S4128" s="42"/>
      <c r="T4128" s="42"/>
      <c r="U4128" s="42"/>
      <c r="V4128" s="42"/>
      <c r="W4128" s="42"/>
      <c r="X4128" s="42"/>
      <c r="Y4128" s="25"/>
    </row>
    <row r="4129" spans="5:25">
      <c r="F4129" s="4"/>
      <c r="H4129" s="25"/>
      <c r="I4129" s="25"/>
      <c r="M4129" s="42"/>
      <c r="N4129" s="9"/>
      <c r="O4129" s="9"/>
      <c r="P4129" s="9"/>
      <c r="Q4129" s="8"/>
      <c r="R4129" s="8"/>
      <c r="S4129" s="42"/>
      <c r="T4129" s="42"/>
      <c r="U4129" s="42"/>
      <c r="V4129" s="42"/>
      <c r="W4129" s="42"/>
      <c r="X4129" s="42"/>
      <c r="Y4129" s="25"/>
    </row>
    <row r="4130" spans="5:25">
      <c r="F4130" s="4"/>
      <c r="H4130" s="25"/>
      <c r="I4130" s="25"/>
      <c r="M4130" s="42"/>
      <c r="N4130" s="9"/>
      <c r="O4130" s="9"/>
      <c r="P4130" s="9"/>
      <c r="Q4130" s="8"/>
      <c r="R4130" s="8"/>
      <c r="S4130" s="42"/>
      <c r="T4130" s="42"/>
      <c r="U4130" s="42"/>
      <c r="V4130" s="42"/>
      <c r="W4130" s="42"/>
      <c r="X4130" s="42"/>
      <c r="Y4130" s="25"/>
    </row>
    <row r="4131" spans="5:25">
      <c r="F4131" s="4"/>
      <c r="H4131" s="25"/>
      <c r="I4131" s="25"/>
      <c r="M4131" s="42"/>
      <c r="N4131" s="9"/>
      <c r="O4131" s="9"/>
      <c r="P4131" s="9"/>
      <c r="Q4131" s="8"/>
      <c r="R4131" s="8"/>
      <c r="S4131" s="42"/>
      <c r="T4131" s="42"/>
      <c r="U4131" s="42"/>
      <c r="V4131" s="42"/>
      <c r="W4131" s="42"/>
      <c r="X4131" s="42"/>
      <c r="Y4131" s="25"/>
    </row>
    <row r="4132" spans="5:25">
      <c r="F4132" s="4"/>
      <c r="H4132" s="25"/>
      <c r="I4132" s="25"/>
      <c r="M4132" s="42"/>
      <c r="N4132" s="9"/>
      <c r="O4132" s="9"/>
      <c r="P4132" s="9"/>
      <c r="Q4132" s="8"/>
      <c r="R4132" s="8"/>
      <c r="S4132" s="42"/>
      <c r="T4132" s="42"/>
      <c r="U4132" s="42"/>
      <c r="V4132" s="42"/>
      <c r="W4132" s="42"/>
      <c r="X4132" s="42"/>
      <c r="Y4132" s="25"/>
    </row>
    <row r="4133" spans="5:25">
      <c r="F4133" s="4"/>
      <c r="H4133" s="25"/>
      <c r="I4133" s="25"/>
      <c r="M4133" s="42"/>
      <c r="N4133" s="9"/>
      <c r="O4133" s="9"/>
      <c r="P4133" s="9"/>
      <c r="Q4133" s="8"/>
      <c r="R4133" s="8"/>
      <c r="S4133" s="42"/>
      <c r="T4133" s="42"/>
      <c r="U4133" s="42"/>
      <c r="V4133" s="42"/>
      <c r="W4133" s="42"/>
      <c r="X4133" s="42"/>
      <c r="Y4133" s="25"/>
    </row>
    <row r="4134" spans="5:25">
      <c r="F4134" s="4"/>
      <c r="H4134" s="25"/>
      <c r="I4134" s="25"/>
      <c r="M4134" s="42"/>
      <c r="N4134" s="9"/>
      <c r="O4134" s="9"/>
      <c r="P4134" s="9"/>
      <c r="Q4134" s="8"/>
      <c r="R4134" s="8"/>
      <c r="S4134" s="42"/>
      <c r="T4134" s="42"/>
      <c r="U4134" s="42"/>
      <c r="V4134" s="42"/>
      <c r="W4134" s="42"/>
      <c r="X4134" s="42"/>
      <c r="Y4134" s="25"/>
    </row>
    <row r="4135" spans="5:25">
      <c r="F4135" s="4"/>
      <c r="H4135" s="25"/>
      <c r="I4135" s="25"/>
      <c r="M4135" s="42"/>
      <c r="N4135" s="9"/>
      <c r="O4135" s="9"/>
      <c r="P4135" s="9"/>
      <c r="Q4135" s="8"/>
      <c r="R4135" s="8"/>
      <c r="S4135" s="42"/>
      <c r="T4135" s="42"/>
      <c r="U4135" s="42"/>
      <c r="V4135" s="42"/>
      <c r="W4135" s="42"/>
      <c r="X4135" s="42"/>
      <c r="Y4135" s="25"/>
    </row>
    <row r="4136" spans="5:25">
      <c r="F4136" s="4"/>
      <c r="H4136" s="25"/>
      <c r="I4136" s="25"/>
      <c r="M4136" s="42"/>
      <c r="N4136" s="9"/>
      <c r="O4136" s="9"/>
      <c r="P4136" s="9"/>
      <c r="Q4136" s="8"/>
      <c r="R4136" s="8"/>
      <c r="S4136" s="42"/>
      <c r="T4136" s="42"/>
      <c r="U4136" s="42"/>
      <c r="V4136" s="42"/>
      <c r="W4136" s="42"/>
      <c r="X4136" s="42"/>
      <c r="Y4136" s="25"/>
    </row>
    <row r="4137" spans="5:25">
      <c r="F4137" s="4"/>
      <c r="H4137" s="25"/>
      <c r="I4137" s="25"/>
      <c r="M4137" s="42"/>
      <c r="N4137" s="9"/>
      <c r="O4137" s="9"/>
      <c r="P4137" s="9"/>
      <c r="Q4137" s="8"/>
      <c r="R4137" s="8"/>
      <c r="S4137" s="42"/>
      <c r="T4137" s="42"/>
      <c r="U4137" s="42"/>
      <c r="V4137" s="42"/>
      <c r="W4137" s="42"/>
      <c r="X4137" s="42"/>
      <c r="Y4137" s="25"/>
    </row>
    <row r="4138" spans="5:25">
      <c r="F4138" s="4"/>
      <c r="H4138" s="25"/>
      <c r="I4138" s="25"/>
      <c r="M4138" s="42"/>
      <c r="N4138" s="9"/>
      <c r="O4138" s="9"/>
      <c r="P4138" s="9"/>
      <c r="Q4138" s="8"/>
      <c r="R4138" s="8"/>
      <c r="S4138" s="42"/>
      <c r="T4138" s="42"/>
      <c r="U4138" s="42"/>
      <c r="V4138" s="42"/>
      <c r="W4138" s="42"/>
      <c r="X4138" s="42"/>
      <c r="Y4138" s="25"/>
    </row>
    <row r="4139" spans="5:25">
      <c r="F4139" s="4"/>
      <c r="H4139" s="25"/>
      <c r="I4139" s="25"/>
      <c r="M4139" s="42"/>
      <c r="N4139" s="9"/>
      <c r="O4139" s="9"/>
      <c r="P4139" s="9"/>
      <c r="Q4139" s="8"/>
      <c r="R4139" s="8"/>
      <c r="S4139" s="42"/>
      <c r="T4139" s="42"/>
      <c r="U4139" s="42"/>
      <c r="V4139" s="42"/>
      <c r="W4139" s="42"/>
      <c r="X4139" s="42"/>
      <c r="Y4139" s="25"/>
    </row>
    <row r="4140" spans="5:25">
      <c r="F4140" s="4"/>
      <c r="H4140" s="25"/>
      <c r="I4140" s="25"/>
      <c r="M4140" s="42"/>
      <c r="N4140" s="9"/>
      <c r="O4140" s="9"/>
      <c r="P4140" s="9"/>
      <c r="Q4140" s="8"/>
      <c r="R4140" s="8"/>
      <c r="S4140" s="42"/>
      <c r="T4140" s="42"/>
      <c r="U4140" s="42"/>
      <c r="V4140" s="42"/>
      <c r="W4140" s="42"/>
      <c r="X4140" s="42"/>
      <c r="Y4140" s="25"/>
    </row>
    <row r="4141" spans="5:25">
      <c r="E4141" s="38"/>
      <c r="F4141" s="4"/>
      <c r="H4141" s="25"/>
      <c r="I4141" s="25"/>
      <c r="M4141" s="42"/>
      <c r="N4141" s="9"/>
      <c r="O4141" s="9"/>
      <c r="P4141" s="9"/>
      <c r="Q4141" s="8"/>
      <c r="R4141" s="8"/>
      <c r="S4141" s="42"/>
      <c r="T4141" s="42"/>
      <c r="U4141" s="42"/>
      <c r="V4141" s="42"/>
      <c r="W4141" s="42"/>
      <c r="X4141" s="42"/>
      <c r="Y4141" s="25"/>
    </row>
    <row r="4142" spans="5:25">
      <c r="F4142" s="4"/>
      <c r="H4142" s="25"/>
      <c r="I4142" s="25"/>
      <c r="M4142" s="42"/>
      <c r="N4142" s="9"/>
      <c r="O4142" s="9"/>
      <c r="P4142" s="9"/>
      <c r="Q4142" s="8"/>
      <c r="R4142" s="8"/>
      <c r="S4142" s="42"/>
      <c r="T4142" s="42"/>
      <c r="U4142" s="42"/>
      <c r="V4142" s="42"/>
      <c r="W4142" s="42"/>
      <c r="X4142" s="42"/>
      <c r="Y4142" s="25"/>
    </row>
    <row r="4143" spans="5:25">
      <c r="F4143" s="4"/>
      <c r="H4143" s="25"/>
      <c r="I4143" s="25"/>
      <c r="M4143" s="42"/>
      <c r="N4143" s="9"/>
      <c r="O4143" s="9"/>
      <c r="P4143" s="9"/>
      <c r="Q4143" s="8"/>
      <c r="R4143" s="8"/>
      <c r="S4143" s="42"/>
      <c r="T4143" s="42"/>
      <c r="U4143" s="42"/>
      <c r="V4143" s="42"/>
      <c r="W4143" s="42"/>
      <c r="X4143" s="42"/>
      <c r="Y4143" s="25"/>
    </row>
    <row r="4144" spans="5:25">
      <c r="F4144" s="4"/>
      <c r="H4144" s="25"/>
      <c r="I4144" s="25"/>
      <c r="M4144" s="42"/>
      <c r="N4144" s="9"/>
      <c r="O4144" s="9"/>
      <c r="P4144" s="9"/>
      <c r="Q4144" s="8"/>
      <c r="R4144" s="8"/>
      <c r="S4144" s="42"/>
      <c r="T4144" s="42"/>
      <c r="U4144" s="42"/>
      <c r="V4144" s="42"/>
      <c r="W4144" s="42"/>
      <c r="X4144" s="42"/>
      <c r="Y4144" s="25"/>
    </row>
    <row r="4145" spans="6:25">
      <c r="F4145" s="4"/>
      <c r="H4145" s="25"/>
      <c r="I4145" s="25"/>
      <c r="M4145" s="42"/>
      <c r="N4145" s="9"/>
      <c r="O4145" s="9"/>
      <c r="P4145" s="9"/>
      <c r="Q4145" s="8"/>
      <c r="R4145" s="8"/>
      <c r="S4145" s="42"/>
      <c r="T4145" s="42"/>
      <c r="U4145" s="42"/>
      <c r="V4145" s="42"/>
      <c r="W4145" s="42"/>
      <c r="X4145" s="42"/>
      <c r="Y4145" s="25"/>
    </row>
    <row r="4146" spans="6:25">
      <c r="F4146" s="4"/>
      <c r="H4146" s="25"/>
      <c r="I4146" s="25"/>
      <c r="M4146" s="42"/>
      <c r="N4146" s="9"/>
      <c r="O4146" s="9"/>
      <c r="P4146" s="9"/>
      <c r="Q4146" s="8"/>
      <c r="R4146" s="8"/>
      <c r="S4146" s="42"/>
      <c r="T4146" s="42"/>
      <c r="U4146" s="42"/>
      <c r="V4146" s="42"/>
      <c r="W4146" s="42"/>
      <c r="X4146" s="42"/>
      <c r="Y4146" s="25"/>
    </row>
    <row r="4147" spans="6:25">
      <c r="F4147" s="4"/>
      <c r="H4147" s="25"/>
      <c r="I4147" s="25"/>
      <c r="M4147" s="42"/>
      <c r="N4147" s="9"/>
      <c r="O4147" s="9"/>
      <c r="P4147" s="9"/>
      <c r="Q4147" s="8"/>
      <c r="R4147" s="8"/>
      <c r="S4147" s="42"/>
      <c r="T4147" s="42"/>
      <c r="U4147" s="42"/>
      <c r="V4147" s="42"/>
      <c r="W4147" s="42"/>
      <c r="X4147" s="42"/>
      <c r="Y4147" s="25"/>
    </row>
    <row r="4148" spans="6:25">
      <c r="F4148" s="4"/>
      <c r="H4148" s="25"/>
      <c r="I4148" s="25"/>
      <c r="M4148" s="42"/>
      <c r="N4148" s="9"/>
      <c r="O4148" s="9"/>
      <c r="P4148" s="9"/>
      <c r="Q4148" s="8"/>
      <c r="R4148" s="8"/>
      <c r="S4148" s="42"/>
      <c r="T4148" s="42"/>
      <c r="U4148" s="42"/>
      <c r="V4148" s="42"/>
      <c r="W4148" s="42"/>
      <c r="X4148" s="42"/>
      <c r="Y4148" s="25"/>
    </row>
    <row r="4149" spans="6:25">
      <c r="F4149" s="4"/>
      <c r="H4149" s="25"/>
      <c r="I4149" s="25"/>
      <c r="M4149" s="42"/>
      <c r="N4149" s="9"/>
      <c r="O4149" s="9"/>
      <c r="P4149" s="9"/>
      <c r="Q4149" s="8"/>
      <c r="R4149" s="8"/>
      <c r="S4149" s="42"/>
      <c r="T4149" s="42"/>
      <c r="U4149" s="42"/>
      <c r="V4149" s="42"/>
      <c r="W4149" s="42"/>
      <c r="X4149" s="42"/>
      <c r="Y4149" s="25"/>
    </row>
    <row r="4150" spans="6:25">
      <c r="F4150" s="4"/>
      <c r="H4150" s="25"/>
      <c r="I4150" s="25"/>
      <c r="M4150" s="42"/>
      <c r="N4150" s="9"/>
      <c r="O4150" s="9"/>
      <c r="P4150" s="9"/>
      <c r="Q4150" s="8"/>
      <c r="R4150" s="8"/>
      <c r="S4150" s="42"/>
      <c r="T4150" s="42"/>
      <c r="U4150" s="42"/>
      <c r="V4150" s="42"/>
      <c r="W4150" s="42"/>
      <c r="X4150" s="42"/>
      <c r="Y4150" s="25"/>
    </row>
    <row r="4151" spans="6:25">
      <c r="F4151" s="4"/>
      <c r="H4151" s="25"/>
      <c r="I4151" s="25"/>
      <c r="M4151" s="42"/>
      <c r="N4151" s="9"/>
      <c r="O4151" s="9"/>
      <c r="P4151" s="9"/>
      <c r="Q4151" s="8"/>
      <c r="R4151" s="8"/>
      <c r="S4151" s="42"/>
      <c r="T4151" s="42"/>
      <c r="U4151" s="42"/>
      <c r="V4151" s="42"/>
      <c r="W4151" s="42"/>
      <c r="X4151" s="42"/>
      <c r="Y4151" s="25"/>
    </row>
    <row r="4152" spans="6:25">
      <c r="F4152" s="4"/>
      <c r="H4152" s="25"/>
      <c r="I4152" s="25"/>
      <c r="M4152" s="42"/>
      <c r="N4152" s="9"/>
      <c r="O4152" s="9"/>
      <c r="P4152" s="9"/>
      <c r="Q4152" s="8"/>
      <c r="R4152" s="8"/>
      <c r="S4152" s="42"/>
      <c r="T4152" s="42"/>
      <c r="U4152" s="42"/>
      <c r="V4152" s="42"/>
      <c r="W4152" s="42"/>
      <c r="X4152" s="42"/>
      <c r="Y4152" s="25"/>
    </row>
    <row r="4153" spans="6:25">
      <c r="F4153" s="4"/>
      <c r="H4153" s="25"/>
      <c r="I4153" s="25"/>
      <c r="M4153" s="42"/>
      <c r="N4153" s="9"/>
      <c r="O4153" s="9"/>
      <c r="P4153" s="9"/>
      <c r="Q4153" s="8"/>
      <c r="R4153" s="8"/>
      <c r="S4153" s="42"/>
      <c r="T4153" s="42"/>
      <c r="U4153" s="42"/>
      <c r="V4153" s="42"/>
      <c r="W4153" s="42"/>
      <c r="X4153" s="42"/>
      <c r="Y4153" s="25"/>
    </row>
    <row r="4154" spans="6:25">
      <c r="F4154" s="4"/>
      <c r="H4154" s="25"/>
      <c r="I4154" s="25"/>
      <c r="M4154" s="42"/>
      <c r="N4154" s="9"/>
      <c r="O4154" s="9"/>
      <c r="P4154" s="9"/>
      <c r="Q4154" s="8"/>
      <c r="R4154" s="8"/>
      <c r="S4154" s="42"/>
      <c r="T4154" s="42"/>
      <c r="U4154" s="42"/>
      <c r="V4154" s="42"/>
      <c r="W4154" s="42"/>
      <c r="X4154" s="42"/>
      <c r="Y4154" s="25"/>
    </row>
    <row r="4155" spans="6:25">
      <c r="F4155" s="4"/>
      <c r="H4155" s="25"/>
      <c r="I4155" s="25"/>
      <c r="M4155" s="42"/>
      <c r="N4155" s="9"/>
      <c r="O4155" s="9"/>
      <c r="P4155" s="9"/>
      <c r="Q4155" s="8"/>
      <c r="R4155" s="8"/>
      <c r="S4155" s="42"/>
      <c r="T4155" s="42"/>
      <c r="U4155" s="42"/>
      <c r="V4155" s="42"/>
      <c r="W4155" s="42"/>
      <c r="X4155" s="42"/>
      <c r="Y4155" s="25"/>
    </row>
    <row r="4156" spans="6:25">
      <c r="F4156" s="4"/>
      <c r="H4156" s="25"/>
      <c r="I4156" s="25"/>
      <c r="M4156" s="42"/>
      <c r="N4156" s="9"/>
      <c r="O4156" s="9"/>
      <c r="P4156" s="9"/>
      <c r="Q4156" s="8"/>
      <c r="R4156" s="8"/>
      <c r="S4156" s="42"/>
      <c r="T4156" s="42"/>
      <c r="U4156" s="42"/>
      <c r="V4156" s="42"/>
      <c r="W4156" s="42"/>
      <c r="X4156" s="42"/>
      <c r="Y4156" s="25"/>
    </row>
    <row r="4157" spans="6:25">
      <c r="F4157" s="4"/>
      <c r="H4157" s="25"/>
      <c r="I4157" s="25"/>
      <c r="M4157" s="42"/>
      <c r="N4157" s="9"/>
      <c r="O4157" s="9"/>
      <c r="P4157" s="9"/>
      <c r="Q4157" s="8"/>
      <c r="R4157" s="8"/>
      <c r="S4157" s="42"/>
      <c r="T4157" s="42"/>
      <c r="U4157" s="42"/>
      <c r="V4157" s="42"/>
      <c r="W4157" s="42"/>
      <c r="X4157" s="42"/>
      <c r="Y4157" s="25"/>
    </row>
    <row r="4158" spans="6:25">
      <c r="F4158" s="4"/>
      <c r="H4158" s="25"/>
      <c r="I4158" s="25"/>
      <c r="M4158" s="42"/>
      <c r="N4158" s="9"/>
      <c r="O4158" s="9"/>
      <c r="P4158" s="9"/>
      <c r="Q4158" s="8"/>
      <c r="R4158" s="8"/>
      <c r="S4158" s="42"/>
      <c r="T4158" s="42"/>
      <c r="U4158" s="42"/>
      <c r="V4158" s="42"/>
      <c r="W4158" s="42"/>
      <c r="X4158" s="42"/>
      <c r="Y4158" s="25"/>
    </row>
    <row r="4159" spans="6:25">
      <c r="F4159" s="4"/>
      <c r="H4159" s="25"/>
      <c r="I4159" s="25"/>
      <c r="M4159" s="42"/>
      <c r="N4159" s="9"/>
      <c r="O4159" s="9"/>
      <c r="P4159" s="9"/>
      <c r="Q4159" s="8"/>
      <c r="R4159" s="8"/>
      <c r="S4159" s="42"/>
      <c r="T4159" s="42"/>
      <c r="U4159" s="42"/>
      <c r="V4159" s="42"/>
      <c r="W4159" s="42"/>
      <c r="X4159" s="42"/>
      <c r="Y4159" s="25"/>
    </row>
    <row r="4160" spans="6:25">
      <c r="F4160" s="4"/>
      <c r="H4160" s="25"/>
      <c r="I4160" s="25"/>
      <c r="M4160" s="42"/>
      <c r="N4160" s="9"/>
      <c r="O4160" s="9"/>
      <c r="P4160" s="9"/>
      <c r="Q4160" s="8"/>
      <c r="R4160" s="8"/>
      <c r="S4160" s="42"/>
      <c r="T4160" s="42"/>
      <c r="U4160" s="42"/>
      <c r="V4160" s="42"/>
      <c r="W4160" s="42"/>
      <c r="X4160" s="42"/>
      <c r="Y4160" s="25"/>
    </row>
    <row r="4161" spans="6:25">
      <c r="F4161" s="4"/>
      <c r="H4161" s="25"/>
      <c r="I4161" s="25"/>
      <c r="M4161" s="42"/>
      <c r="N4161" s="9"/>
      <c r="O4161" s="9"/>
      <c r="P4161" s="9"/>
      <c r="Q4161" s="8"/>
      <c r="R4161" s="8"/>
      <c r="S4161" s="42"/>
      <c r="T4161" s="42"/>
      <c r="U4161" s="42"/>
      <c r="V4161" s="42"/>
      <c r="W4161" s="42"/>
      <c r="X4161" s="42"/>
      <c r="Y4161" s="25"/>
    </row>
    <row r="4162" spans="6:25">
      <c r="F4162" s="4"/>
      <c r="H4162" s="25"/>
      <c r="I4162" s="25"/>
      <c r="M4162" s="42"/>
      <c r="N4162" s="9"/>
      <c r="O4162" s="9"/>
      <c r="P4162" s="9"/>
      <c r="Q4162" s="8"/>
      <c r="R4162" s="8"/>
      <c r="S4162" s="42"/>
      <c r="T4162" s="42"/>
      <c r="U4162" s="42"/>
      <c r="V4162" s="42"/>
      <c r="W4162" s="42"/>
      <c r="X4162" s="42"/>
      <c r="Y4162" s="25"/>
    </row>
    <row r="4163" spans="6:25">
      <c r="F4163" s="4"/>
      <c r="H4163" s="25"/>
      <c r="I4163" s="25"/>
      <c r="M4163" s="42"/>
      <c r="N4163" s="9"/>
      <c r="O4163" s="9"/>
      <c r="P4163" s="9"/>
      <c r="Q4163" s="8"/>
      <c r="R4163" s="8"/>
      <c r="S4163" s="42"/>
      <c r="T4163" s="42"/>
      <c r="U4163" s="42"/>
      <c r="V4163" s="42"/>
      <c r="W4163" s="42"/>
      <c r="X4163" s="42"/>
      <c r="Y4163" s="25"/>
    </row>
    <row r="4164" spans="6:25">
      <c r="F4164" s="4"/>
      <c r="H4164" s="25"/>
      <c r="I4164" s="25"/>
      <c r="M4164" s="42"/>
      <c r="N4164" s="9"/>
      <c r="O4164" s="9"/>
      <c r="P4164" s="9"/>
      <c r="Q4164" s="8"/>
      <c r="R4164" s="8"/>
      <c r="S4164" s="42"/>
      <c r="T4164" s="42"/>
      <c r="U4164" s="42"/>
      <c r="V4164" s="42"/>
      <c r="W4164" s="42"/>
      <c r="X4164" s="42"/>
      <c r="Y4164" s="25"/>
    </row>
    <row r="4165" spans="6:25">
      <c r="F4165" s="4"/>
      <c r="H4165" s="25"/>
      <c r="I4165" s="25"/>
      <c r="M4165" s="42"/>
      <c r="N4165" s="9"/>
      <c r="O4165" s="9"/>
      <c r="P4165" s="9"/>
      <c r="Q4165" s="8"/>
      <c r="R4165" s="8"/>
      <c r="S4165" s="42"/>
      <c r="T4165" s="42"/>
      <c r="U4165" s="42"/>
      <c r="V4165" s="42"/>
      <c r="W4165" s="42"/>
      <c r="X4165" s="42"/>
      <c r="Y4165" s="25"/>
    </row>
    <row r="4166" spans="6:25">
      <c r="F4166" s="4"/>
      <c r="H4166" s="25"/>
      <c r="I4166" s="25"/>
      <c r="M4166" s="42"/>
      <c r="N4166" s="9"/>
      <c r="O4166" s="9"/>
      <c r="P4166" s="9"/>
      <c r="Q4166" s="8"/>
      <c r="R4166" s="8"/>
      <c r="S4166" s="42"/>
      <c r="T4166" s="42"/>
      <c r="U4166" s="42"/>
      <c r="V4166" s="42"/>
      <c r="W4166" s="42"/>
      <c r="X4166" s="42"/>
      <c r="Y4166" s="25"/>
    </row>
    <row r="4167" spans="6:25">
      <c r="F4167" s="4"/>
      <c r="H4167" s="25"/>
      <c r="I4167" s="25"/>
      <c r="M4167" s="42"/>
      <c r="N4167" s="9"/>
      <c r="O4167" s="9"/>
      <c r="P4167" s="9"/>
      <c r="Q4167" s="8"/>
      <c r="R4167" s="8"/>
      <c r="S4167" s="42"/>
      <c r="T4167" s="42"/>
      <c r="U4167" s="42"/>
      <c r="V4167" s="42"/>
      <c r="W4167" s="42"/>
      <c r="X4167" s="42"/>
      <c r="Y4167" s="25"/>
    </row>
    <row r="4168" spans="6:25">
      <c r="F4168" s="4"/>
      <c r="H4168" s="25"/>
      <c r="I4168" s="25"/>
      <c r="M4168" s="42"/>
      <c r="N4168" s="9"/>
      <c r="O4168" s="9"/>
      <c r="P4168" s="9"/>
      <c r="Q4168" s="8"/>
      <c r="R4168" s="8"/>
      <c r="S4168" s="42"/>
      <c r="T4168" s="42"/>
      <c r="U4168" s="42"/>
      <c r="V4168" s="42"/>
      <c r="W4168" s="42"/>
      <c r="X4168" s="42"/>
      <c r="Y4168" s="25"/>
    </row>
    <row r="4169" spans="6:25">
      <c r="F4169" s="4"/>
      <c r="H4169" s="25"/>
      <c r="I4169" s="25"/>
      <c r="M4169" s="42"/>
      <c r="N4169" s="9"/>
      <c r="O4169" s="9"/>
      <c r="P4169" s="9"/>
      <c r="Q4169" s="8"/>
      <c r="R4169" s="8"/>
      <c r="S4169" s="42"/>
      <c r="T4169" s="42"/>
      <c r="U4169" s="42"/>
      <c r="V4169" s="42"/>
      <c r="W4169" s="42"/>
      <c r="X4169" s="42"/>
      <c r="Y4169" s="25"/>
    </row>
    <row r="4170" spans="6:25">
      <c r="F4170" s="4"/>
      <c r="H4170" s="25"/>
      <c r="I4170" s="25"/>
      <c r="M4170" s="42"/>
      <c r="N4170" s="9"/>
      <c r="O4170" s="9"/>
      <c r="P4170" s="9"/>
      <c r="Q4170" s="8"/>
      <c r="R4170" s="8"/>
      <c r="S4170" s="42"/>
      <c r="T4170" s="42"/>
      <c r="U4170" s="42"/>
      <c r="V4170" s="42"/>
      <c r="W4170" s="42"/>
      <c r="X4170" s="42"/>
      <c r="Y4170" s="25"/>
    </row>
    <row r="4171" spans="6:25">
      <c r="F4171" s="4"/>
      <c r="H4171" s="25"/>
      <c r="I4171" s="25"/>
      <c r="M4171" s="42"/>
      <c r="N4171" s="9"/>
      <c r="O4171" s="9"/>
      <c r="P4171" s="9"/>
      <c r="Q4171" s="8"/>
      <c r="R4171" s="8"/>
      <c r="S4171" s="42"/>
      <c r="T4171" s="42"/>
      <c r="U4171" s="42"/>
      <c r="V4171" s="42"/>
      <c r="W4171" s="42"/>
      <c r="X4171" s="42"/>
      <c r="Y4171" s="25"/>
    </row>
    <row r="4172" spans="6:25">
      <c r="F4172" s="4"/>
      <c r="H4172" s="25"/>
      <c r="I4172" s="25"/>
      <c r="M4172" s="42"/>
      <c r="N4172" s="9"/>
      <c r="O4172" s="9"/>
      <c r="P4172" s="9"/>
      <c r="Q4172" s="8"/>
      <c r="R4172" s="8"/>
      <c r="S4172" s="42"/>
      <c r="T4172" s="42"/>
      <c r="U4172" s="42"/>
      <c r="V4172" s="42"/>
      <c r="W4172" s="42"/>
      <c r="X4172" s="42"/>
      <c r="Y4172" s="25"/>
    </row>
    <row r="4173" spans="6:25">
      <c r="F4173" s="4"/>
      <c r="H4173" s="25"/>
      <c r="I4173" s="25"/>
      <c r="M4173" s="42"/>
      <c r="N4173" s="9"/>
      <c r="O4173" s="9"/>
      <c r="P4173" s="9"/>
      <c r="Q4173" s="8"/>
      <c r="R4173" s="8"/>
      <c r="S4173" s="42"/>
      <c r="T4173" s="42"/>
      <c r="U4173" s="42"/>
      <c r="V4173" s="42"/>
      <c r="W4173" s="42"/>
      <c r="X4173" s="42"/>
      <c r="Y4173" s="25"/>
    </row>
    <row r="4174" spans="6:25">
      <c r="F4174" s="4"/>
      <c r="H4174" s="25"/>
      <c r="I4174" s="25"/>
      <c r="M4174" s="42"/>
      <c r="N4174" s="9"/>
      <c r="O4174" s="9"/>
      <c r="P4174" s="9"/>
      <c r="Q4174" s="8"/>
      <c r="R4174" s="8"/>
      <c r="S4174" s="42"/>
      <c r="T4174" s="42"/>
      <c r="U4174" s="42"/>
      <c r="V4174" s="42"/>
      <c r="W4174" s="42"/>
      <c r="X4174" s="42"/>
      <c r="Y4174" s="25"/>
    </row>
    <row r="4175" spans="6:25">
      <c r="F4175" s="4"/>
      <c r="H4175" s="25"/>
      <c r="I4175" s="25"/>
      <c r="M4175" s="42"/>
      <c r="N4175" s="9"/>
      <c r="O4175" s="9"/>
      <c r="P4175" s="9"/>
      <c r="Q4175" s="8"/>
      <c r="R4175" s="8"/>
      <c r="S4175" s="42"/>
      <c r="T4175" s="42"/>
      <c r="U4175" s="42"/>
      <c r="V4175" s="42"/>
      <c r="W4175" s="42"/>
      <c r="X4175" s="42"/>
      <c r="Y4175" s="25"/>
    </row>
    <row r="4176" spans="6:25">
      <c r="F4176" s="4"/>
      <c r="H4176" s="25"/>
      <c r="I4176" s="25"/>
      <c r="M4176" s="42"/>
      <c r="N4176" s="9"/>
      <c r="O4176" s="9"/>
      <c r="P4176" s="9"/>
      <c r="Q4176" s="8"/>
      <c r="R4176" s="8"/>
      <c r="S4176" s="42"/>
      <c r="T4176" s="42"/>
      <c r="U4176" s="42"/>
      <c r="V4176" s="42"/>
      <c r="W4176" s="42"/>
      <c r="X4176" s="42"/>
      <c r="Y4176" s="25"/>
    </row>
    <row r="4177" spans="5:25">
      <c r="F4177" s="4"/>
      <c r="H4177" s="25"/>
      <c r="I4177" s="25"/>
      <c r="M4177" s="42"/>
      <c r="N4177" s="9"/>
      <c r="O4177" s="9"/>
      <c r="P4177" s="9"/>
      <c r="Q4177" s="8"/>
      <c r="R4177" s="8"/>
      <c r="S4177" s="42"/>
      <c r="T4177" s="42"/>
      <c r="U4177" s="42"/>
      <c r="V4177" s="42"/>
      <c r="W4177" s="42"/>
      <c r="X4177" s="42"/>
      <c r="Y4177" s="25"/>
    </row>
    <row r="4178" spans="5:25">
      <c r="F4178" s="4"/>
      <c r="H4178" s="25"/>
      <c r="I4178" s="25"/>
      <c r="M4178" s="42"/>
      <c r="N4178" s="9"/>
      <c r="O4178" s="9"/>
      <c r="P4178" s="9"/>
      <c r="Q4178" s="8"/>
      <c r="R4178" s="8"/>
      <c r="S4178" s="42"/>
      <c r="T4178" s="42"/>
      <c r="U4178" s="42"/>
      <c r="V4178" s="42"/>
      <c r="W4178" s="42"/>
      <c r="X4178" s="42"/>
      <c r="Y4178" s="25"/>
    </row>
    <row r="4179" spans="5:25">
      <c r="F4179" s="4"/>
      <c r="H4179" s="25"/>
      <c r="I4179" s="25"/>
      <c r="M4179" s="42"/>
      <c r="N4179" s="9"/>
      <c r="O4179" s="9"/>
      <c r="P4179" s="9"/>
      <c r="Q4179" s="8"/>
      <c r="R4179" s="8"/>
      <c r="S4179" s="42"/>
      <c r="T4179" s="42"/>
      <c r="U4179" s="42"/>
      <c r="V4179" s="42"/>
      <c r="W4179" s="42"/>
      <c r="X4179" s="42"/>
      <c r="Y4179" s="25"/>
    </row>
    <row r="4180" spans="5:25">
      <c r="F4180" s="4"/>
      <c r="H4180" s="25"/>
      <c r="I4180" s="25"/>
      <c r="M4180" s="42"/>
      <c r="N4180" s="9"/>
      <c r="O4180" s="9"/>
      <c r="P4180" s="9"/>
      <c r="Q4180" s="8"/>
      <c r="R4180" s="8"/>
      <c r="S4180" s="42"/>
      <c r="T4180" s="42"/>
      <c r="U4180" s="42"/>
      <c r="V4180" s="42"/>
      <c r="W4180" s="42"/>
      <c r="X4180" s="42"/>
      <c r="Y4180" s="25"/>
    </row>
    <row r="4181" spans="5:25">
      <c r="F4181" s="4"/>
      <c r="H4181" s="25"/>
      <c r="I4181" s="25"/>
      <c r="M4181" s="42"/>
      <c r="N4181" s="9"/>
      <c r="O4181" s="9"/>
      <c r="P4181" s="9"/>
      <c r="Q4181" s="8"/>
      <c r="R4181" s="8"/>
      <c r="S4181" s="42"/>
      <c r="T4181" s="42"/>
      <c r="U4181" s="42"/>
      <c r="V4181" s="42"/>
      <c r="W4181" s="42"/>
      <c r="X4181" s="42"/>
      <c r="Y4181" s="25"/>
    </row>
    <row r="4182" spans="5:25">
      <c r="F4182" s="4"/>
      <c r="H4182" s="25"/>
      <c r="I4182" s="25"/>
      <c r="M4182" s="42"/>
      <c r="N4182" s="9"/>
      <c r="O4182" s="9"/>
      <c r="P4182" s="9"/>
      <c r="Q4182" s="8"/>
      <c r="R4182" s="8"/>
      <c r="S4182" s="42"/>
      <c r="T4182" s="42"/>
      <c r="U4182" s="42"/>
      <c r="V4182" s="42"/>
      <c r="W4182" s="42"/>
      <c r="X4182" s="42"/>
      <c r="Y4182" s="25"/>
    </row>
    <row r="4183" spans="5:25">
      <c r="F4183" s="4"/>
      <c r="H4183" s="25"/>
      <c r="I4183" s="25"/>
      <c r="M4183" s="42"/>
      <c r="N4183" s="9"/>
      <c r="O4183" s="9"/>
      <c r="P4183" s="9"/>
      <c r="Q4183" s="8"/>
      <c r="R4183" s="8"/>
      <c r="S4183" s="42"/>
      <c r="T4183" s="42"/>
      <c r="U4183" s="42"/>
      <c r="V4183" s="42"/>
      <c r="W4183" s="42"/>
      <c r="X4183" s="42"/>
      <c r="Y4183" s="25"/>
    </row>
    <row r="4184" spans="5:25">
      <c r="F4184" s="4"/>
      <c r="H4184" s="25"/>
      <c r="I4184" s="25"/>
      <c r="M4184" s="42"/>
      <c r="N4184" s="9"/>
      <c r="O4184" s="9"/>
      <c r="P4184" s="9"/>
      <c r="Q4184" s="8"/>
      <c r="R4184" s="8"/>
      <c r="S4184" s="42"/>
      <c r="T4184" s="42"/>
      <c r="U4184" s="42"/>
      <c r="V4184" s="42"/>
      <c r="W4184" s="42"/>
      <c r="X4184" s="42"/>
      <c r="Y4184" s="25"/>
    </row>
    <row r="4185" spans="5:25">
      <c r="E4185" s="38"/>
      <c r="F4185" s="4"/>
      <c r="H4185" s="25"/>
      <c r="I4185" s="25"/>
      <c r="M4185" s="42"/>
      <c r="N4185" s="9"/>
      <c r="O4185" s="9"/>
      <c r="P4185" s="9"/>
      <c r="Q4185" s="8"/>
      <c r="R4185" s="8"/>
      <c r="S4185" s="42"/>
      <c r="T4185" s="42"/>
      <c r="U4185" s="42"/>
      <c r="V4185" s="42"/>
      <c r="W4185" s="42"/>
      <c r="X4185" s="42"/>
      <c r="Y4185" s="25"/>
    </row>
    <row r="4186" spans="5:25">
      <c r="F4186" s="4"/>
      <c r="H4186" s="25"/>
      <c r="I4186" s="25"/>
      <c r="M4186" s="42"/>
      <c r="N4186" s="9"/>
      <c r="O4186" s="9"/>
      <c r="P4186" s="9"/>
      <c r="Q4186" s="8"/>
      <c r="R4186" s="8"/>
      <c r="S4186" s="42"/>
      <c r="T4186" s="42"/>
      <c r="U4186" s="42"/>
      <c r="V4186" s="42"/>
      <c r="W4186" s="42"/>
      <c r="X4186" s="42"/>
      <c r="Y4186" s="25"/>
    </row>
    <row r="4187" spans="5:25">
      <c r="F4187" s="4"/>
      <c r="H4187" s="25"/>
      <c r="I4187" s="25"/>
      <c r="M4187" s="42"/>
      <c r="N4187" s="9"/>
      <c r="O4187" s="9"/>
      <c r="P4187" s="9"/>
      <c r="Q4187" s="8"/>
      <c r="R4187" s="8"/>
      <c r="S4187" s="42"/>
      <c r="T4187" s="42"/>
      <c r="U4187" s="42"/>
      <c r="V4187" s="42"/>
      <c r="W4187" s="42"/>
      <c r="X4187" s="42"/>
      <c r="Y4187" s="25"/>
    </row>
    <row r="4188" spans="5:25">
      <c r="F4188" s="4"/>
      <c r="H4188" s="25"/>
      <c r="I4188" s="25"/>
      <c r="M4188" s="42"/>
      <c r="N4188" s="9"/>
      <c r="O4188" s="9"/>
      <c r="P4188" s="9"/>
      <c r="Q4188" s="8"/>
      <c r="R4188" s="8"/>
      <c r="S4188" s="42"/>
      <c r="T4188" s="42"/>
      <c r="U4188" s="42"/>
      <c r="V4188" s="42"/>
      <c r="W4188" s="42"/>
      <c r="X4188" s="42"/>
      <c r="Y4188" s="25"/>
    </row>
    <row r="4189" spans="5:25">
      <c r="F4189" s="4"/>
      <c r="H4189" s="25"/>
      <c r="I4189" s="25"/>
      <c r="M4189" s="42"/>
      <c r="N4189" s="9"/>
      <c r="O4189" s="9"/>
      <c r="P4189" s="9"/>
      <c r="Q4189" s="8"/>
      <c r="R4189" s="8"/>
      <c r="S4189" s="42"/>
      <c r="T4189" s="42"/>
      <c r="U4189" s="42"/>
      <c r="V4189" s="42"/>
      <c r="W4189" s="42"/>
      <c r="X4189" s="42"/>
      <c r="Y4189" s="25"/>
    </row>
    <row r="4190" spans="5:25">
      <c r="F4190" s="4"/>
      <c r="H4190" s="25"/>
      <c r="I4190" s="25"/>
      <c r="M4190" s="42"/>
      <c r="N4190" s="9"/>
      <c r="O4190" s="9"/>
      <c r="P4190" s="9"/>
      <c r="Q4190" s="8"/>
      <c r="R4190" s="8"/>
      <c r="S4190" s="42"/>
      <c r="T4190" s="42"/>
      <c r="U4190" s="42"/>
      <c r="V4190" s="42"/>
      <c r="W4190" s="42"/>
      <c r="X4190" s="42"/>
      <c r="Y4190" s="25"/>
    </row>
    <row r="4191" spans="5:25">
      <c r="E4191" s="38"/>
      <c r="F4191" s="4"/>
      <c r="H4191" s="25"/>
      <c r="I4191" s="25"/>
      <c r="M4191" s="42"/>
      <c r="N4191" s="9"/>
      <c r="O4191" s="9"/>
      <c r="P4191" s="9"/>
      <c r="Q4191" s="8"/>
      <c r="R4191" s="8"/>
      <c r="S4191" s="42"/>
      <c r="T4191" s="42"/>
      <c r="U4191" s="42"/>
      <c r="V4191" s="42"/>
      <c r="W4191" s="42"/>
      <c r="X4191" s="42"/>
      <c r="Y4191" s="25"/>
    </row>
    <row r="4192" spans="5:25">
      <c r="F4192" s="4"/>
      <c r="H4192" s="25"/>
      <c r="I4192" s="25"/>
      <c r="M4192" s="42"/>
      <c r="N4192" s="9"/>
      <c r="O4192" s="9"/>
      <c r="P4192" s="9"/>
      <c r="Q4192" s="8"/>
      <c r="R4192" s="8"/>
      <c r="S4192" s="42"/>
      <c r="T4192" s="42"/>
      <c r="U4192" s="42"/>
      <c r="V4192" s="42"/>
      <c r="W4192" s="42"/>
      <c r="X4192" s="42"/>
      <c r="Y4192" s="25"/>
    </row>
    <row r="4193" spans="5:25">
      <c r="E4193" s="38"/>
      <c r="F4193" s="4"/>
      <c r="H4193" s="25"/>
      <c r="I4193" s="25"/>
      <c r="M4193" s="42"/>
      <c r="N4193" s="9"/>
      <c r="O4193" s="9"/>
      <c r="P4193" s="9"/>
      <c r="Q4193" s="8"/>
      <c r="R4193" s="8"/>
      <c r="S4193" s="42"/>
      <c r="T4193" s="42"/>
      <c r="U4193" s="42"/>
      <c r="V4193" s="42"/>
      <c r="W4193" s="42"/>
      <c r="X4193" s="42"/>
      <c r="Y4193" s="25"/>
    </row>
    <row r="4194" spans="5:25">
      <c r="F4194" s="4"/>
      <c r="H4194" s="25"/>
      <c r="I4194" s="25"/>
      <c r="M4194" s="42"/>
      <c r="N4194" s="9"/>
      <c r="O4194" s="9"/>
      <c r="P4194" s="9"/>
      <c r="Q4194" s="8"/>
      <c r="R4194" s="8"/>
      <c r="S4194" s="42"/>
      <c r="T4194" s="42"/>
      <c r="U4194" s="42"/>
      <c r="V4194" s="42"/>
      <c r="W4194" s="42"/>
      <c r="X4194" s="42"/>
      <c r="Y4194" s="25"/>
    </row>
    <row r="4195" spans="5:25">
      <c r="F4195" s="4"/>
      <c r="H4195" s="25"/>
      <c r="I4195" s="25"/>
      <c r="M4195" s="42"/>
      <c r="N4195" s="9"/>
      <c r="O4195" s="9"/>
      <c r="P4195" s="9"/>
      <c r="Q4195" s="8"/>
      <c r="R4195" s="8"/>
      <c r="S4195" s="42"/>
      <c r="T4195" s="42"/>
      <c r="U4195" s="42"/>
      <c r="V4195" s="42"/>
      <c r="W4195" s="42"/>
      <c r="X4195" s="42"/>
      <c r="Y4195" s="25"/>
    </row>
    <row r="4196" spans="5:25">
      <c r="F4196" s="4"/>
      <c r="H4196" s="25"/>
      <c r="I4196" s="25"/>
      <c r="M4196" s="42"/>
      <c r="N4196" s="9"/>
      <c r="O4196" s="9"/>
      <c r="P4196" s="9"/>
      <c r="Q4196" s="8"/>
      <c r="R4196" s="8"/>
      <c r="S4196" s="42"/>
      <c r="T4196" s="42"/>
      <c r="U4196" s="42"/>
      <c r="V4196" s="42"/>
      <c r="W4196" s="42"/>
      <c r="X4196" s="42"/>
      <c r="Y4196" s="25"/>
    </row>
    <row r="4197" spans="5:25">
      <c r="F4197" s="4"/>
      <c r="H4197" s="25"/>
      <c r="I4197" s="25"/>
      <c r="M4197" s="42"/>
      <c r="N4197" s="9"/>
      <c r="O4197" s="9"/>
      <c r="P4197" s="9"/>
      <c r="Q4197" s="8"/>
      <c r="R4197" s="8"/>
      <c r="S4197" s="42"/>
      <c r="T4197" s="42"/>
      <c r="U4197" s="42"/>
      <c r="V4197" s="42"/>
      <c r="W4197" s="42"/>
      <c r="X4197" s="42"/>
      <c r="Y4197" s="25"/>
    </row>
    <row r="4198" spans="5:25">
      <c r="F4198" s="4"/>
      <c r="H4198" s="25"/>
      <c r="I4198" s="25"/>
      <c r="M4198" s="42"/>
      <c r="N4198" s="9"/>
      <c r="O4198" s="9"/>
      <c r="P4198" s="9"/>
      <c r="Q4198" s="8"/>
      <c r="R4198" s="8"/>
      <c r="S4198" s="42"/>
      <c r="T4198" s="42"/>
      <c r="U4198" s="42"/>
      <c r="V4198" s="42"/>
      <c r="W4198" s="42"/>
      <c r="X4198" s="42"/>
      <c r="Y4198" s="25"/>
    </row>
    <row r="4199" spans="5:25">
      <c r="F4199" s="4"/>
      <c r="H4199" s="25"/>
      <c r="I4199" s="25"/>
      <c r="M4199" s="42"/>
      <c r="N4199" s="9"/>
      <c r="O4199" s="9"/>
      <c r="P4199" s="9"/>
      <c r="Q4199" s="8"/>
      <c r="R4199" s="8"/>
      <c r="S4199" s="42"/>
      <c r="T4199" s="42"/>
      <c r="U4199" s="42"/>
      <c r="V4199" s="42"/>
      <c r="W4199" s="42"/>
      <c r="X4199" s="42"/>
      <c r="Y4199" s="25"/>
    </row>
    <row r="4200" spans="5:25">
      <c r="E4200" s="38"/>
      <c r="F4200" s="4"/>
      <c r="H4200" s="25"/>
      <c r="I4200" s="25"/>
      <c r="M4200" s="42"/>
      <c r="N4200" s="9"/>
      <c r="O4200" s="9"/>
      <c r="P4200" s="9"/>
      <c r="Q4200" s="8"/>
      <c r="R4200" s="8"/>
      <c r="S4200" s="42"/>
      <c r="T4200" s="42"/>
      <c r="U4200" s="42"/>
      <c r="V4200" s="42"/>
      <c r="W4200" s="42"/>
      <c r="X4200" s="42"/>
      <c r="Y4200" s="25"/>
    </row>
    <row r="4201" spans="5:25">
      <c r="F4201" s="4"/>
      <c r="H4201" s="25"/>
      <c r="I4201" s="25"/>
      <c r="M4201" s="42"/>
      <c r="N4201" s="9"/>
      <c r="O4201" s="9"/>
      <c r="P4201" s="9"/>
      <c r="Q4201" s="8"/>
      <c r="R4201" s="8"/>
      <c r="S4201" s="42"/>
      <c r="T4201" s="42"/>
      <c r="U4201" s="42"/>
      <c r="V4201" s="42"/>
      <c r="W4201" s="42"/>
      <c r="X4201" s="42"/>
      <c r="Y4201" s="25"/>
    </row>
    <row r="4202" spans="5:25">
      <c r="F4202" s="4"/>
      <c r="H4202" s="25"/>
      <c r="I4202" s="25"/>
      <c r="M4202" s="42"/>
      <c r="N4202" s="9"/>
      <c r="O4202" s="9"/>
      <c r="P4202" s="9"/>
      <c r="Q4202" s="8"/>
      <c r="R4202" s="8"/>
      <c r="S4202" s="42"/>
      <c r="T4202" s="42"/>
      <c r="U4202" s="42"/>
      <c r="V4202" s="42"/>
      <c r="W4202" s="42"/>
      <c r="X4202" s="42"/>
      <c r="Y4202" s="25"/>
    </row>
    <row r="4203" spans="5:25">
      <c r="F4203" s="4"/>
      <c r="H4203" s="25"/>
      <c r="I4203" s="25"/>
      <c r="M4203" s="42"/>
      <c r="N4203" s="9"/>
      <c r="O4203" s="9"/>
      <c r="P4203" s="9"/>
      <c r="Q4203" s="8"/>
      <c r="R4203" s="8"/>
      <c r="S4203" s="42"/>
      <c r="T4203" s="42"/>
      <c r="U4203" s="42"/>
      <c r="V4203" s="42"/>
      <c r="W4203" s="42"/>
      <c r="X4203" s="42"/>
      <c r="Y4203" s="25"/>
    </row>
    <row r="4204" spans="5:25">
      <c r="F4204" s="4"/>
      <c r="H4204" s="25"/>
      <c r="I4204" s="25"/>
      <c r="M4204" s="42"/>
      <c r="N4204" s="9"/>
      <c r="O4204" s="9"/>
      <c r="P4204" s="9"/>
      <c r="Q4204" s="8"/>
      <c r="R4204" s="8"/>
      <c r="S4204" s="42"/>
      <c r="T4204" s="42"/>
      <c r="U4204" s="42"/>
      <c r="V4204" s="42"/>
      <c r="W4204" s="42"/>
      <c r="X4204" s="42"/>
      <c r="Y4204" s="25"/>
    </row>
    <row r="4205" spans="5:25">
      <c r="F4205" s="4"/>
      <c r="H4205" s="25"/>
      <c r="I4205" s="25"/>
      <c r="M4205" s="42"/>
      <c r="N4205" s="9"/>
      <c r="O4205" s="9"/>
      <c r="P4205" s="9"/>
      <c r="Q4205" s="8"/>
      <c r="R4205" s="8"/>
      <c r="S4205" s="42"/>
      <c r="T4205" s="42"/>
      <c r="U4205" s="42"/>
      <c r="V4205" s="42"/>
      <c r="W4205" s="42"/>
      <c r="X4205" s="42"/>
      <c r="Y4205" s="25"/>
    </row>
    <row r="4206" spans="5:25">
      <c r="F4206" s="4"/>
      <c r="H4206" s="25"/>
      <c r="I4206" s="25"/>
      <c r="M4206" s="42"/>
      <c r="N4206" s="9"/>
      <c r="O4206" s="9"/>
      <c r="P4206" s="9"/>
      <c r="Q4206" s="8"/>
      <c r="R4206" s="8"/>
      <c r="S4206" s="42"/>
      <c r="T4206" s="42"/>
      <c r="U4206" s="42"/>
      <c r="V4206" s="42"/>
      <c r="W4206" s="42"/>
      <c r="X4206" s="42"/>
      <c r="Y4206" s="25"/>
    </row>
    <row r="4207" spans="5:25">
      <c r="F4207" s="4"/>
      <c r="H4207" s="25"/>
      <c r="I4207" s="25"/>
      <c r="M4207" s="42"/>
      <c r="N4207" s="9"/>
      <c r="O4207" s="9"/>
      <c r="P4207" s="9"/>
      <c r="Q4207" s="8"/>
      <c r="R4207" s="8"/>
      <c r="S4207" s="42"/>
      <c r="T4207" s="42"/>
      <c r="U4207" s="42"/>
      <c r="V4207" s="42"/>
      <c r="W4207" s="42"/>
      <c r="X4207" s="42"/>
      <c r="Y4207" s="25"/>
    </row>
    <row r="4208" spans="5:25">
      <c r="F4208" s="4"/>
      <c r="H4208" s="25"/>
      <c r="I4208" s="25"/>
      <c r="M4208" s="42"/>
      <c r="N4208" s="9"/>
      <c r="O4208" s="9"/>
      <c r="P4208" s="9"/>
      <c r="Q4208" s="8"/>
      <c r="R4208" s="8"/>
      <c r="S4208" s="42"/>
      <c r="T4208" s="42"/>
      <c r="U4208" s="42"/>
      <c r="V4208" s="42"/>
      <c r="W4208" s="42"/>
      <c r="X4208" s="42"/>
      <c r="Y4208" s="25"/>
    </row>
    <row r="4209" spans="5:25">
      <c r="F4209" s="4"/>
      <c r="H4209" s="25"/>
      <c r="I4209" s="25"/>
      <c r="M4209" s="42"/>
      <c r="N4209" s="9"/>
      <c r="O4209" s="9"/>
      <c r="P4209" s="9"/>
      <c r="Q4209" s="8"/>
      <c r="R4209" s="8"/>
      <c r="S4209" s="42"/>
      <c r="T4209" s="42"/>
      <c r="U4209" s="42"/>
      <c r="V4209" s="42"/>
      <c r="W4209" s="42"/>
      <c r="X4209" s="42"/>
      <c r="Y4209" s="25"/>
    </row>
    <row r="4210" spans="5:25">
      <c r="F4210" s="4"/>
      <c r="H4210" s="25"/>
      <c r="I4210" s="25"/>
      <c r="M4210" s="42"/>
      <c r="N4210" s="9"/>
      <c r="O4210" s="9"/>
      <c r="P4210" s="9"/>
      <c r="Q4210" s="8"/>
      <c r="R4210" s="8"/>
      <c r="S4210" s="42"/>
      <c r="T4210" s="42"/>
      <c r="U4210" s="42"/>
      <c r="V4210" s="42"/>
      <c r="W4210" s="42"/>
      <c r="X4210" s="42"/>
      <c r="Y4210" s="25"/>
    </row>
    <row r="4211" spans="5:25">
      <c r="E4211" s="38"/>
      <c r="F4211" s="4"/>
      <c r="H4211" s="25"/>
      <c r="I4211" s="25"/>
      <c r="M4211" s="42"/>
      <c r="N4211" s="9"/>
      <c r="O4211" s="9"/>
      <c r="P4211" s="9"/>
      <c r="Q4211" s="8"/>
      <c r="R4211" s="8"/>
      <c r="S4211" s="42"/>
      <c r="T4211" s="42"/>
      <c r="U4211" s="42"/>
      <c r="V4211" s="42"/>
      <c r="W4211" s="42"/>
      <c r="X4211" s="42"/>
      <c r="Y4211" s="25"/>
    </row>
    <row r="4212" spans="5:25">
      <c r="F4212" s="4"/>
      <c r="H4212" s="25"/>
      <c r="I4212" s="25"/>
      <c r="M4212" s="42"/>
      <c r="N4212" s="9"/>
      <c r="O4212" s="9"/>
      <c r="P4212" s="9"/>
      <c r="Q4212" s="8"/>
      <c r="R4212" s="8"/>
      <c r="S4212" s="42"/>
      <c r="T4212" s="42"/>
      <c r="U4212" s="42"/>
      <c r="V4212" s="42"/>
      <c r="W4212" s="42"/>
      <c r="X4212" s="42"/>
      <c r="Y4212" s="25"/>
    </row>
    <row r="4213" spans="5:25">
      <c r="F4213" s="4"/>
      <c r="H4213" s="25"/>
      <c r="I4213" s="25"/>
      <c r="M4213" s="42"/>
      <c r="N4213" s="9"/>
      <c r="O4213" s="9"/>
      <c r="P4213" s="9"/>
      <c r="Q4213" s="8"/>
      <c r="R4213" s="8"/>
      <c r="S4213" s="42"/>
      <c r="T4213" s="42"/>
      <c r="U4213" s="42"/>
      <c r="V4213" s="42"/>
      <c r="W4213" s="42"/>
      <c r="X4213" s="42"/>
      <c r="Y4213" s="25"/>
    </row>
    <row r="4214" spans="5:25">
      <c r="F4214" s="4"/>
      <c r="H4214" s="25"/>
      <c r="I4214" s="25"/>
      <c r="M4214" s="42"/>
      <c r="N4214" s="9"/>
      <c r="O4214" s="9"/>
      <c r="P4214" s="9"/>
      <c r="Q4214" s="8"/>
      <c r="R4214" s="8"/>
      <c r="S4214" s="42"/>
      <c r="T4214" s="42"/>
      <c r="U4214" s="42"/>
      <c r="V4214" s="42"/>
      <c r="W4214" s="42"/>
      <c r="X4214" s="42"/>
      <c r="Y4214" s="25"/>
    </row>
    <row r="4215" spans="5:25">
      <c r="F4215" s="4"/>
      <c r="H4215" s="25"/>
      <c r="I4215" s="25"/>
      <c r="M4215" s="42"/>
      <c r="N4215" s="9"/>
      <c r="O4215" s="9"/>
      <c r="P4215" s="9"/>
      <c r="Q4215" s="8"/>
      <c r="R4215" s="8"/>
      <c r="S4215" s="42"/>
      <c r="T4215" s="42"/>
      <c r="U4215" s="42"/>
      <c r="V4215" s="42"/>
      <c r="W4215" s="42"/>
      <c r="X4215" s="42"/>
      <c r="Y4215" s="25"/>
    </row>
    <row r="4216" spans="5:25">
      <c r="F4216" s="4"/>
      <c r="H4216" s="25"/>
      <c r="I4216" s="25"/>
      <c r="M4216" s="42"/>
      <c r="N4216" s="9"/>
      <c r="O4216" s="9"/>
      <c r="P4216" s="9"/>
      <c r="Q4216" s="8"/>
      <c r="R4216" s="8"/>
      <c r="S4216" s="42"/>
      <c r="T4216" s="42"/>
      <c r="U4216" s="42"/>
      <c r="V4216" s="42"/>
      <c r="W4216" s="42"/>
      <c r="X4216" s="42"/>
      <c r="Y4216" s="25"/>
    </row>
    <row r="4217" spans="5:25">
      <c r="F4217" s="4"/>
      <c r="H4217" s="25"/>
      <c r="I4217" s="25"/>
      <c r="M4217" s="42"/>
      <c r="N4217" s="9"/>
      <c r="O4217" s="9"/>
      <c r="P4217" s="9"/>
      <c r="Q4217" s="8"/>
      <c r="R4217" s="8"/>
      <c r="S4217" s="42"/>
      <c r="T4217" s="42"/>
      <c r="U4217" s="42"/>
      <c r="V4217" s="42"/>
      <c r="W4217" s="42"/>
      <c r="X4217" s="42"/>
      <c r="Y4217" s="25"/>
    </row>
    <row r="4218" spans="5:25">
      <c r="F4218" s="4"/>
      <c r="H4218" s="25"/>
      <c r="I4218" s="25"/>
      <c r="M4218" s="42"/>
      <c r="N4218" s="9"/>
      <c r="O4218" s="9"/>
      <c r="P4218" s="9"/>
      <c r="Q4218" s="8"/>
      <c r="R4218" s="8"/>
      <c r="S4218" s="42"/>
      <c r="T4218" s="42"/>
      <c r="U4218" s="42"/>
      <c r="V4218" s="42"/>
      <c r="W4218" s="42"/>
      <c r="X4218" s="42"/>
      <c r="Y4218" s="25"/>
    </row>
    <row r="4219" spans="5:25">
      <c r="F4219" s="4"/>
      <c r="H4219" s="25"/>
      <c r="I4219" s="25"/>
      <c r="M4219" s="42"/>
      <c r="N4219" s="9"/>
      <c r="O4219" s="9"/>
      <c r="P4219" s="9"/>
      <c r="Q4219" s="8"/>
      <c r="R4219" s="8"/>
      <c r="S4219" s="42"/>
      <c r="T4219" s="42"/>
      <c r="U4219" s="42"/>
      <c r="V4219" s="42"/>
      <c r="W4219" s="42"/>
      <c r="X4219" s="42"/>
      <c r="Y4219" s="25"/>
    </row>
    <row r="4220" spans="5:25">
      <c r="F4220" s="4"/>
      <c r="H4220" s="25"/>
      <c r="I4220" s="25"/>
      <c r="M4220" s="42"/>
      <c r="N4220" s="9"/>
      <c r="O4220" s="9"/>
      <c r="P4220" s="9"/>
      <c r="Q4220" s="8"/>
      <c r="R4220" s="8"/>
      <c r="S4220" s="42"/>
      <c r="T4220" s="42"/>
      <c r="U4220" s="42"/>
      <c r="V4220" s="42"/>
      <c r="W4220" s="42"/>
      <c r="X4220" s="42"/>
      <c r="Y4220" s="25"/>
    </row>
    <row r="4221" spans="5:25">
      <c r="F4221" s="4"/>
      <c r="H4221" s="25"/>
      <c r="I4221" s="25"/>
      <c r="M4221" s="42"/>
      <c r="N4221" s="9"/>
      <c r="O4221" s="9"/>
      <c r="P4221" s="9"/>
      <c r="Q4221" s="8"/>
      <c r="R4221" s="8"/>
      <c r="S4221" s="42"/>
      <c r="T4221" s="42"/>
      <c r="U4221" s="42"/>
      <c r="V4221" s="42"/>
      <c r="W4221" s="42"/>
      <c r="X4221" s="42"/>
      <c r="Y4221" s="25"/>
    </row>
    <row r="4222" spans="5:25">
      <c r="F4222" s="4"/>
      <c r="H4222" s="25"/>
      <c r="I4222" s="25"/>
      <c r="M4222" s="42"/>
      <c r="N4222" s="9"/>
      <c r="O4222" s="9"/>
      <c r="P4222" s="9"/>
      <c r="Q4222" s="8"/>
      <c r="R4222" s="8"/>
      <c r="S4222" s="42"/>
      <c r="T4222" s="42"/>
      <c r="U4222" s="42"/>
      <c r="V4222" s="42"/>
      <c r="W4222" s="42"/>
      <c r="X4222" s="42"/>
      <c r="Y4222" s="25"/>
    </row>
    <row r="4223" spans="5:25">
      <c r="F4223" s="4"/>
      <c r="H4223" s="25"/>
      <c r="I4223" s="25"/>
      <c r="M4223" s="42"/>
      <c r="N4223" s="9"/>
      <c r="O4223" s="9"/>
      <c r="P4223" s="9"/>
      <c r="Q4223" s="8"/>
      <c r="R4223" s="8"/>
      <c r="S4223" s="42"/>
      <c r="T4223" s="42"/>
      <c r="U4223" s="42"/>
      <c r="V4223" s="42"/>
      <c r="W4223" s="42"/>
      <c r="X4223" s="42"/>
      <c r="Y4223" s="25"/>
    </row>
    <row r="4224" spans="5:25">
      <c r="F4224" s="4"/>
      <c r="H4224" s="25"/>
      <c r="I4224" s="25"/>
      <c r="M4224" s="42"/>
      <c r="N4224" s="9"/>
      <c r="O4224" s="9"/>
      <c r="P4224" s="9"/>
      <c r="Q4224" s="8"/>
      <c r="R4224" s="8"/>
      <c r="S4224" s="42"/>
      <c r="T4224" s="42"/>
      <c r="U4224" s="42"/>
      <c r="V4224" s="42"/>
      <c r="W4224" s="42"/>
      <c r="X4224" s="42"/>
      <c r="Y4224" s="25"/>
    </row>
    <row r="4225" spans="5:25">
      <c r="F4225" s="4"/>
      <c r="H4225" s="25"/>
      <c r="I4225" s="25"/>
      <c r="M4225" s="42"/>
      <c r="N4225" s="9"/>
      <c r="O4225" s="9"/>
      <c r="P4225" s="9"/>
      <c r="Q4225" s="8"/>
      <c r="R4225" s="8"/>
      <c r="S4225" s="42"/>
      <c r="T4225" s="42"/>
      <c r="U4225" s="42"/>
      <c r="V4225" s="42"/>
      <c r="W4225" s="42"/>
      <c r="X4225" s="42"/>
      <c r="Y4225" s="25"/>
    </row>
    <row r="4226" spans="5:25">
      <c r="F4226" s="4"/>
      <c r="H4226" s="25"/>
      <c r="I4226" s="25"/>
      <c r="M4226" s="42"/>
      <c r="N4226" s="9"/>
      <c r="O4226" s="9"/>
      <c r="P4226" s="9"/>
      <c r="Q4226" s="8"/>
      <c r="R4226" s="8"/>
      <c r="S4226" s="42"/>
      <c r="T4226" s="42"/>
      <c r="U4226" s="42"/>
      <c r="V4226" s="42"/>
      <c r="W4226" s="42"/>
      <c r="X4226" s="42"/>
      <c r="Y4226" s="25"/>
    </row>
    <row r="4227" spans="5:25">
      <c r="F4227" s="4"/>
      <c r="H4227" s="25"/>
      <c r="I4227" s="25"/>
      <c r="M4227" s="42"/>
      <c r="N4227" s="9"/>
      <c r="O4227" s="9"/>
      <c r="P4227" s="9"/>
      <c r="Q4227" s="8"/>
      <c r="R4227" s="8"/>
      <c r="S4227" s="42"/>
      <c r="T4227" s="42"/>
      <c r="U4227" s="42"/>
      <c r="V4227" s="42"/>
      <c r="W4227" s="42"/>
      <c r="X4227" s="42"/>
      <c r="Y4227" s="25"/>
    </row>
    <row r="4228" spans="5:25">
      <c r="F4228" s="4"/>
      <c r="H4228" s="25"/>
      <c r="I4228" s="25"/>
      <c r="M4228" s="42"/>
      <c r="N4228" s="9"/>
      <c r="O4228" s="9"/>
      <c r="P4228" s="9"/>
      <c r="Q4228" s="8"/>
      <c r="R4228" s="8"/>
      <c r="S4228" s="42"/>
      <c r="T4228" s="42"/>
      <c r="U4228" s="42"/>
      <c r="V4228" s="42"/>
      <c r="W4228" s="42"/>
      <c r="X4228" s="42"/>
      <c r="Y4228" s="25"/>
    </row>
    <row r="4229" spans="5:25">
      <c r="F4229" s="4"/>
      <c r="H4229" s="25"/>
      <c r="I4229" s="25"/>
      <c r="M4229" s="42"/>
      <c r="N4229" s="9"/>
      <c r="O4229" s="9"/>
      <c r="P4229" s="9"/>
      <c r="Q4229" s="8"/>
      <c r="R4229" s="8"/>
      <c r="S4229" s="42"/>
      <c r="T4229" s="42"/>
      <c r="U4229" s="42"/>
      <c r="V4229" s="42"/>
      <c r="W4229" s="42"/>
      <c r="X4229" s="42"/>
      <c r="Y4229" s="25"/>
    </row>
    <row r="4230" spans="5:25">
      <c r="F4230" s="4"/>
      <c r="H4230" s="25"/>
      <c r="I4230" s="25"/>
      <c r="M4230" s="42"/>
      <c r="N4230" s="9"/>
      <c r="O4230" s="9"/>
      <c r="P4230" s="9"/>
      <c r="Q4230" s="8"/>
      <c r="R4230" s="8"/>
      <c r="S4230" s="42"/>
      <c r="T4230" s="42"/>
      <c r="U4230" s="42"/>
      <c r="V4230" s="42"/>
      <c r="W4230" s="42"/>
      <c r="X4230" s="42"/>
      <c r="Y4230" s="25"/>
    </row>
    <row r="4231" spans="5:25">
      <c r="E4231" s="38"/>
      <c r="F4231" s="4"/>
      <c r="H4231" s="25"/>
      <c r="I4231" s="25"/>
      <c r="M4231" s="42"/>
      <c r="N4231" s="9"/>
      <c r="O4231" s="9"/>
      <c r="P4231" s="9"/>
      <c r="Q4231" s="8"/>
      <c r="R4231" s="8"/>
      <c r="S4231" s="42"/>
      <c r="T4231" s="42"/>
      <c r="U4231" s="42"/>
      <c r="V4231" s="42"/>
      <c r="W4231" s="42"/>
      <c r="X4231" s="42"/>
      <c r="Y4231" s="25"/>
    </row>
    <row r="4232" spans="5:25">
      <c r="F4232" s="4"/>
      <c r="H4232" s="25"/>
      <c r="I4232" s="25"/>
      <c r="M4232" s="42"/>
      <c r="N4232" s="9"/>
      <c r="O4232" s="9"/>
      <c r="P4232" s="9"/>
      <c r="Q4232" s="8"/>
      <c r="R4232" s="8"/>
      <c r="S4232" s="42"/>
      <c r="T4232" s="42"/>
      <c r="U4232" s="42"/>
      <c r="V4232" s="42"/>
      <c r="W4232" s="42"/>
      <c r="X4232" s="42"/>
      <c r="Y4232" s="25"/>
    </row>
    <row r="4233" spans="5:25">
      <c r="F4233" s="4"/>
      <c r="H4233" s="25"/>
      <c r="I4233" s="25"/>
      <c r="M4233" s="42"/>
      <c r="N4233" s="9"/>
      <c r="O4233" s="9"/>
      <c r="P4233" s="9"/>
      <c r="Q4233" s="8"/>
      <c r="R4233" s="8"/>
      <c r="S4233" s="42"/>
      <c r="T4233" s="42"/>
      <c r="U4233" s="42"/>
      <c r="V4233" s="42"/>
      <c r="W4233" s="42"/>
      <c r="X4233" s="42"/>
      <c r="Y4233" s="25"/>
    </row>
    <row r="4234" spans="5:25">
      <c r="F4234" s="4"/>
      <c r="H4234" s="25"/>
      <c r="I4234" s="25"/>
      <c r="M4234" s="42"/>
      <c r="N4234" s="9"/>
      <c r="O4234" s="9"/>
      <c r="P4234" s="9"/>
      <c r="Q4234" s="8"/>
      <c r="R4234" s="8"/>
      <c r="S4234" s="42"/>
      <c r="T4234" s="42"/>
      <c r="U4234" s="42"/>
      <c r="V4234" s="42"/>
      <c r="W4234" s="42"/>
      <c r="X4234" s="42"/>
      <c r="Y4234" s="25"/>
    </row>
    <row r="4235" spans="5:25">
      <c r="E4235" s="38"/>
      <c r="F4235" s="4"/>
      <c r="H4235" s="25"/>
      <c r="I4235" s="25"/>
      <c r="M4235" s="42"/>
      <c r="N4235" s="9"/>
      <c r="O4235" s="9"/>
      <c r="P4235" s="9"/>
      <c r="Q4235" s="8"/>
      <c r="R4235" s="8"/>
      <c r="S4235" s="42"/>
      <c r="T4235" s="42"/>
      <c r="U4235" s="42"/>
      <c r="V4235" s="42"/>
      <c r="W4235" s="42"/>
      <c r="X4235" s="42"/>
      <c r="Y4235" s="25"/>
    </row>
    <row r="4236" spans="5:25">
      <c r="F4236" s="4"/>
      <c r="H4236" s="25"/>
      <c r="I4236" s="25"/>
      <c r="M4236" s="42"/>
      <c r="N4236" s="9"/>
      <c r="O4236" s="9"/>
      <c r="P4236" s="9"/>
      <c r="Q4236" s="8"/>
      <c r="R4236" s="8"/>
      <c r="S4236" s="42"/>
      <c r="T4236" s="42"/>
      <c r="U4236" s="42"/>
      <c r="V4236" s="42"/>
      <c r="W4236" s="42"/>
      <c r="X4236" s="42"/>
      <c r="Y4236" s="25"/>
    </row>
    <row r="4237" spans="5:25">
      <c r="F4237" s="4"/>
      <c r="H4237" s="25"/>
      <c r="I4237" s="25"/>
      <c r="M4237" s="42"/>
      <c r="N4237" s="9"/>
      <c r="O4237" s="9"/>
      <c r="P4237" s="9"/>
      <c r="Q4237" s="8"/>
      <c r="R4237" s="8"/>
      <c r="S4237" s="42"/>
      <c r="T4237" s="42"/>
      <c r="U4237" s="42"/>
      <c r="V4237" s="42"/>
      <c r="W4237" s="42"/>
      <c r="X4237" s="42"/>
      <c r="Y4237" s="25"/>
    </row>
    <row r="4238" spans="5:25">
      <c r="F4238" s="4"/>
      <c r="H4238" s="25"/>
      <c r="I4238" s="25"/>
      <c r="M4238" s="42"/>
      <c r="N4238" s="9"/>
      <c r="O4238" s="9"/>
      <c r="P4238" s="9"/>
      <c r="Q4238" s="8"/>
      <c r="R4238" s="8"/>
      <c r="S4238" s="42"/>
      <c r="T4238" s="42"/>
      <c r="U4238" s="42"/>
      <c r="V4238" s="42"/>
      <c r="W4238" s="42"/>
      <c r="X4238" s="42"/>
      <c r="Y4238" s="25"/>
    </row>
    <row r="4239" spans="5:25">
      <c r="E4239" s="38"/>
      <c r="F4239" s="4"/>
      <c r="H4239" s="25"/>
      <c r="I4239" s="25"/>
      <c r="M4239" s="42"/>
      <c r="N4239" s="9"/>
      <c r="O4239" s="9"/>
      <c r="P4239" s="9"/>
      <c r="Q4239" s="8"/>
      <c r="R4239" s="8"/>
      <c r="S4239" s="42"/>
      <c r="T4239" s="42"/>
      <c r="U4239" s="42"/>
      <c r="V4239" s="42"/>
      <c r="W4239" s="42"/>
      <c r="X4239" s="42"/>
      <c r="Y4239" s="25"/>
    </row>
    <row r="4240" spans="5:25">
      <c r="F4240" s="4"/>
      <c r="H4240" s="25"/>
      <c r="I4240" s="25"/>
      <c r="M4240" s="42"/>
      <c r="N4240" s="9"/>
      <c r="O4240" s="9"/>
      <c r="P4240" s="9"/>
      <c r="Q4240" s="8"/>
      <c r="R4240" s="8"/>
      <c r="S4240" s="42"/>
      <c r="T4240" s="42"/>
      <c r="U4240" s="42"/>
      <c r="V4240" s="42"/>
      <c r="W4240" s="42"/>
      <c r="X4240" s="42"/>
      <c r="Y4240" s="25"/>
    </row>
    <row r="4241" spans="5:25">
      <c r="F4241" s="4"/>
      <c r="H4241" s="25"/>
      <c r="I4241" s="25"/>
      <c r="M4241" s="42"/>
      <c r="N4241" s="9"/>
      <c r="O4241" s="9"/>
      <c r="P4241" s="9"/>
      <c r="Q4241" s="8"/>
      <c r="R4241" s="8"/>
      <c r="S4241" s="42"/>
      <c r="T4241" s="42"/>
      <c r="U4241" s="42"/>
      <c r="V4241" s="42"/>
      <c r="W4241" s="42"/>
      <c r="X4241" s="42"/>
      <c r="Y4241" s="25"/>
    </row>
    <row r="4242" spans="5:25">
      <c r="F4242" s="4"/>
      <c r="H4242" s="25"/>
      <c r="I4242" s="25"/>
      <c r="M4242" s="42"/>
      <c r="N4242" s="9"/>
      <c r="O4242" s="9"/>
      <c r="P4242" s="9"/>
      <c r="Q4242" s="8"/>
      <c r="R4242" s="8"/>
      <c r="S4242" s="42"/>
      <c r="T4242" s="42"/>
      <c r="U4242" s="42"/>
      <c r="V4242" s="42"/>
      <c r="W4242" s="42"/>
      <c r="X4242" s="42"/>
      <c r="Y4242" s="25"/>
    </row>
    <row r="4243" spans="5:25">
      <c r="F4243" s="4"/>
      <c r="H4243" s="25"/>
      <c r="I4243" s="25"/>
      <c r="M4243" s="42"/>
      <c r="N4243" s="9"/>
      <c r="O4243" s="9"/>
      <c r="P4243" s="9"/>
      <c r="Q4243" s="8"/>
      <c r="R4243" s="8"/>
      <c r="S4243" s="42"/>
      <c r="T4243" s="42"/>
      <c r="U4243" s="42"/>
      <c r="V4243" s="42"/>
      <c r="W4243" s="42"/>
      <c r="X4243" s="42"/>
      <c r="Y4243" s="25"/>
    </row>
    <row r="4244" spans="5:25">
      <c r="F4244" s="4"/>
      <c r="H4244" s="25"/>
      <c r="I4244" s="25"/>
      <c r="M4244" s="42"/>
      <c r="N4244" s="9"/>
      <c r="O4244" s="9"/>
      <c r="P4244" s="9"/>
      <c r="Q4244" s="8"/>
      <c r="R4244" s="8"/>
      <c r="S4244" s="42"/>
      <c r="T4244" s="42"/>
      <c r="U4244" s="42"/>
      <c r="V4244" s="42"/>
      <c r="W4244" s="42"/>
      <c r="X4244" s="42"/>
      <c r="Y4244" s="25"/>
    </row>
    <row r="4245" spans="5:25">
      <c r="E4245" s="38"/>
      <c r="F4245" s="4"/>
      <c r="H4245" s="25"/>
      <c r="I4245" s="25"/>
      <c r="M4245" s="42"/>
      <c r="N4245" s="9"/>
      <c r="O4245" s="9"/>
      <c r="P4245" s="9"/>
      <c r="Q4245" s="8"/>
      <c r="R4245" s="8"/>
      <c r="S4245" s="42"/>
      <c r="T4245" s="42"/>
      <c r="U4245" s="42"/>
      <c r="V4245" s="42"/>
      <c r="W4245" s="42"/>
      <c r="X4245" s="42"/>
      <c r="Y4245" s="25"/>
    </row>
    <row r="4246" spans="5:25">
      <c r="F4246" s="4"/>
      <c r="H4246" s="25"/>
      <c r="I4246" s="25"/>
      <c r="M4246" s="42"/>
      <c r="N4246" s="9"/>
      <c r="O4246" s="9"/>
      <c r="P4246" s="9"/>
      <c r="Q4246" s="8"/>
      <c r="R4246" s="8"/>
      <c r="S4246" s="42"/>
      <c r="T4246" s="42"/>
      <c r="U4246" s="42"/>
      <c r="V4246" s="42"/>
      <c r="W4246" s="42"/>
      <c r="X4246" s="42"/>
      <c r="Y4246" s="25"/>
    </row>
    <row r="4247" spans="5:25">
      <c r="F4247" s="4"/>
      <c r="H4247" s="25"/>
      <c r="I4247" s="25"/>
      <c r="M4247" s="42"/>
      <c r="N4247" s="9"/>
      <c r="O4247" s="9"/>
      <c r="P4247" s="9"/>
      <c r="Q4247" s="8"/>
      <c r="R4247" s="8"/>
      <c r="S4247" s="42"/>
      <c r="T4247" s="42"/>
      <c r="U4247" s="42"/>
      <c r="V4247" s="42"/>
      <c r="W4247" s="42"/>
      <c r="X4247" s="42"/>
      <c r="Y4247" s="25"/>
    </row>
    <row r="4248" spans="5:25">
      <c r="F4248" s="4"/>
      <c r="H4248" s="25"/>
      <c r="I4248" s="25"/>
      <c r="M4248" s="42"/>
      <c r="N4248" s="9"/>
      <c r="O4248" s="9"/>
      <c r="P4248" s="9"/>
      <c r="Q4248" s="8"/>
      <c r="R4248" s="8"/>
      <c r="S4248" s="42"/>
      <c r="T4248" s="42"/>
      <c r="U4248" s="42"/>
      <c r="V4248" s="42"/>
      <c r="W4248" s="42"/>
      <c r="X4248" s="42"/>
      <c r="Y4248" s="25"/>
    </row>
    <row r="4249" spans="5:25">
      <c r="F4249" s="4"/>
      <c r="H4249" s="25"/>
      <c r="I4249" s="25"/>
      <c r="M4249" s="42"/>
      <c r="N4249" s="9"/>
      <c r="O4249" s="9"/>
      <c r="P4249" s="9"/>
      <c r="Q4249" s="8"/>
      <c r="R4249" s="8"/>
      <c r="S4249" s="42"/>
      <c r="T4249" s="42"/>
      <c r="U4249" s="42"/>
      <c r="V4249" s="42"/>
      <c r="W4249" s="42"/>
      <c r="X4249" s="42"/>
      <c r="Y4249" s="25"/>
    </row>
    <row r="4250" spans="5:25">
      <c r="F4250" s="4"/>
      <c r="H4250" s="25"/>
      <c r="I4250" s="25"/>
      <c r="M4250" s="42"/>
      <c r="N4250" s="9"/>
      <c r="O4250" s="9"/>
      <c r="P4250" s="9"/>
      <c r="Q4250" s="8"/>
      <c r="R4250" s="8"/>
      <c r="S4250" s="42"/>
      <c r="T4250" s="42"/>
      <c r="U4250" s="42"/>
      <c r="V4250" s="42"/>
      <c r="W4250" s="42"/>
      <c r="X4250" s="42"/>
      <c r="Y4250" s="25"/>
    </row>
    <row r="4251" spans="5:25">
      <c r="F4251" s="4"/>
      <c r="H4251" s="25"/>
      <c r="I4251" s="25"/>
      <c r="M4251" s="42"/>
      <c r="N4251" s="9"/>
      <c r="O4251" s="9"/>
      <c r="P4251" s="9"/>
      <c r="Q4251" s="8"/>
      <c r="R4251" s="8"/>
      <c r="S4251" s="42"/>
      <c r="T4251" s="42"/>
      <c r="U4251" s="42"/>
      <c r="V4251" s="42"/>
      <c r="W4251" s="42"/>
      <c r="X4251" s="42"/>
      <c r="Y4251" s="25"/>
    </row>
    <row r="4252" spans="5:25">
      <c r="F4252" s="4"/>
      <c r="H4252" s="25"/>
      <c r="I4252" s="25"/>
      <c r="M4252" s="42"/>
      <c r="N4252" s="9"/>
      <c r="O4252" s="9"/>
      <c r="P4252" s="9"/>
      <c r="Q4252" s="8"/>
      <c r="R4252" s="8"/>
      <c r="S4252" s="42"/>
      <c r="T4252" s="42"/>
      <c r="U4252" s="42"/>
      <c r="V4252" s="42"/>
      <c r="W4252" s="42"/>
      <c r="X4252" s="42"/>
      <c r="Y4252" s="25"/>
    </row>
    <row r="4253" spans="5:25">
      <c r="F4253" s="4"/>
      <c r="H4253" s="25"/>
      <c r="I4253" s="25"/>
      <c r="M4253" s="42"/>
      <c r="N4253" s="9"/>
      <c r="O4253" s="9"/>
      <c r="P4253" s="9"/>
      <c r="Q4253" s="8"/>
      <c r="R4253" s="8"/>
      <c r="S4253" s="42"/>
      <c r="T4253" s="42"/>
      <c r="U4253" s="42"/>
      <c r="V4253" s="42"/>
      <c r="W4253" s="42"/>
      <c r="X4253" s="42"/>
      <c r="Y4253" s="25"/>
    </row>
    <row r="4254" spans="5:25">
      <c r="F4254" s="4"/>
      <c r="H4254" s="25"/>
      <c r="I4254" s="25"/>
      <c r="M4254" s="42"/>
      <c r="N4254" s="9"/>
      <c r="O4254" s="9"/>
      <c r="P4254" s="9"/>
      <c r="Q4254" s="8"/>
      <c r="R4254" s="8"/>
      <c r="S4254" s="42"/>
      <c r="T4254" s="42"/>
      <c r="U4254" s="42"/>
      <c r="V4254" s="42"/>
      <c r="W4254" s="42"/>
      <c r="X4254" s="42"/>
      <c r="Y4254" s="25"/>
    </row>
    <row r="4255" spans="5:25">
      <c r="F4255" s="4"/>
      <c r="H4255" s="25"/>
      <c r="I4255" s="25"/>
      <c r="M4255" s="42"/>
      <c r="N4255" s="9"/>
      <c r="O4255" s="9"/>
      <c r="P4255" s="9"/>
      <c r="Q4255" s="8"/>
      <c r="R4255" s="8"/>
      <c r="S4255" s="42"/>
      <c r="T4255" s="42"/>
      <c r="U4255" s="42"/>
      <c r="V4255" s="42"/>
      <c r="W4255" s="42"/>
      <c r="X4255" s="42"/>
      <c r="Y4255" s="25"/>
    </row>
    <row r="4256" spans="5:25">
      <c r="F4256" s="4"/>
      <c r="H4256" s="25"/>
      <c r="I4256" s="25"/>
      <c r="M4256" s="42"/>
      <c r="N4256" s="9"/>
      <c r="O4256" s="9"/>
      <c r="P4256" s="9"/>
      <c r="Q4256" s="8"/>
      <c r="R4256" s="8"/>
      <c r="S4256" s="42"/>
      <c r="T4256" s="42"/>
      <c r="U4256" s="42"/>
      <c r="V4256" s="42"/>
      <c r="W4256" s="42"/>
      <c r="X4256" s="42"/>
      <c r="Y4256" s="25"/>
    </row>
    <row r="4257" spans="6:25">
      <c r="F4257" s="4"/>
      <c r="H4257" s="25"/>
      <c r="I4257" s="25"/>
      <c r="M4257" s="42"/>
      <c r="N4257" s="9"/>
      <c r="O4257" s="9"/>
      <c r="P4257" s="9"/>
      <c r="Q4257" s="8"/>
      <c r="R4257" s="8"/>
      <c r="S4257" s="42"/>
      <c r="T4257" s="42"/>
      <c r="U4257" s="42"/>
      <c r="V4257" s="42"/>
      <c r="W4257" s="42"/>
      <c r="X4257" s="42"/>
      <c r="Y4257" s="25"/>
    </row>
    <row r="4258" spans="6:25">
      <c r="F4258" s="4"/>
      <c r="H4258" s="25"/>
      <c r="I4258" s="25"/>
      <c r="M4258" s="42"/>
      <c r="N4258" s="9"/>
      <c r="O4258" s="9"/>
      <c r="P4258" s="9"/>
      <c r="Q4258" s="8"/>
      <c r="R4258" s="8"/>
      <c r="S4258" s="42"/>
      <c r="T4258" s="42"/>
      <c r="U4258" s="42"/>
      <c r="V4258" s="42"/>
      <c r="W4258" s="42"/>
      <c r="X4258" s="42"/>
      <c r="Y4258" s="25"/>
    </row>
    <row r="4259" spans="6:25">
      <c r="F4259" s="4"/>
      <c r="H4259" s="25"/>
      <c r="I4259" s="25"/>
      <c r="M4259" s="42"/>
      <c r="N4259" s="9"/>
      <c r="O4259" s="9"/>
      <c r="P4259" s="9"/>
      <c r="Q4259" s="8"/>
      <c r="R4259" s="8"/>
      <c r="S4259" s="42"/>
      <c r="T4259" s="42"/>
      <c r="U4259" s="42"/>
      <c r="V4259" s="42"/>
      <c r="W4259" s="42"/>
      <c r="X4259" s="42"/>
      <c r="Y4259" s="25"/>
    </row>
    <row r="4260" spans="6:25">
      <c r="F4260" s="4"/>
      <c r="H4260" s="25"/>
      <c r="I4260" s="25"/>
      <c r="M4260" s="42"/>
      <c r="N4260" s="9"/>
      <c r="O4260" s="9"/>
      <c r="P4260" s="9"/>
      <c r="Q4260" s="8"/>
      <c r="R4260" s="8"/>
      <c r="S4260" s="42"/>
      <c r="T4260" s="42"/>
      <c r="U4260" s="42"/>
      <c r="V4260" s="42"/>
      <c r="W4260" s="42"/>
      <c r="X4260" s="42"/>
      <c r="Y4260" s="25"/>
    </row>
    <row r="4261" spans="6:25">
      <c r="F4261" s="4"/>
      <c r="H4261" s="25"/>
      <c r="I4261" s="25"/>
      <c r="M4261" s="42"/>
      <c r="N4261" s="9"/>
      <c r="O4261" s="9"/>
      <c r="P4261" s="9"/>
      <c r="Q4261" s="8"/>
      <c r="R4261" s="8"/>
      <c r="S4261" s="42"/>
      <c r="T4261" s="42"/>
      <c r="U4261" s="42"/>
      <c r="V4261" s="42"/>
      <c r="W4261" s="42"/>
      <c r="X4261" s="42"/>
      <c r="Y4261" s="25"/>
    </row>
    <row r="4262" spans="6:25">
      <c r="F4262" s="4"/>
      <c r="H4262" s="25"/>
      <c r="I4262" s="25"/>
      <c r="M4262" s="42"/>
      <c r="N4262" s="9"/>
      <c r="O4262" s="9"/>
      <c r="P4262" s="9"/>
      <c r="Q4262" s="8"/>
      <c r="R4262" s="8"/>
      <c r="S4262" s="42"/>
      <c r="T4262" s="42"/>
      <c r="U4262" s="42"/>
      <c r="V4262" s="42"/>
      <c r="W4262" s="42"/>
      <c r="X4262" s="42"/>
      <c r="Y4262" s="25"/>
    </row>
    <row r="4263" spans="6:25">
      <c r="F4263" s="4"/>
      <c r="H4263" s="25"/>
      <c r="I4263" s="25"/>
      <c r="M4263" s="42"/>
      <c r="N4263" s="9"/>
      <c r="O4263" s="9"/>
      <c r="P4263" s="9"/>
      <c r="Q4263" s="8"/>
      <c r="R4263" s="8"/>
      <c r="S4263" s="42"/>
      <c r="T4263" s="42"/>
      <c r="U4263" s="42"/>
      <c r="V4263" s="42"/>
      <c r="W4263" s="42"/>
      <c r="X4263" s="42"/>
      <c r="Y4263" s="25"/>
    </row>
    <row r="4264" spans="6:25">
      <c r="F4264" s="4"/>
      <c r="H4264" s="25"/>
      <c r="I4264" s="25"/>
      <c r="M4264" s="42"/>
      <c r="N4264" s="9"/>
      <c r="O4264" s="9"/>
      <c r="P4264" s="9"/>
      <c r="Q4264" s="8"/>
      <c r="R4264" s="8"/>
      <c r="S4264" s="42"/>
      <c r="T4264" s="42"/>
      <c r="U4264" s="42"/>
      <c r="V4264" s="42"/>
      <c r="W4264" s="42"/>
      <c r="X4264" s="42"/>
      <c r="Y4264" s="25"/>
    </row>
    <row r="4265" spans="6:25">
      <c r="F4265" s="4"/>
      <c r="H4265" s="25"/>
      <c r="I4265" s="25"/>
      <c r="M4265" s="42"/>
      <c r="N4265" s="9"/>
      <c r="O4265" s="9"/>
      <c r="P4265" s="9"/>
      <c r="Q4265" s="8"/>
      <c r="R4265" s="8"/>
      <c r="S4265" s="42"/>
      <c r="T4265" s="42"/>
      <c r="U4265" s="42"/>
      <c r="V4265" s="42"/>
      <c r="W4265" s="42"/>
      <c r="X4265" s="42"/>
      <c r="Y4265" s="25"/>
    </row>
    <row r="4266" spans="6:25">
      <c r="F4266" s="4"/>
      <c r="H4266" s="25"/>
      <c r="I4266" s="25"/>
      <c r="M4266" s="42"/>
      <c r="N4266" s="9"/>
      <c r="O4266" s="9"/>
      <c r="P4266" s="9"/>
      <c r="Q4266" s="8"/>
      <c r="R4266" s="8"/>
      <c r="S4266" s="42"/>
      <c r="T4266" s="42"/>
      <c r="U4266" s="42"/>
      <c r="V4266" s="42"/>
      <c r="W4266" s="42"/>
      <c r="X4266" s="42"/>
      <c r="Y4266" s="25"/>
    </row>
    <row r="4267" spans="6:25">
      <c r="F4267" s="4"/>
      <c r="H4267" s="25"/>
      <c r="I4267" s="25"/>
      <c r="M4267" s="42"/>
      <c r="N4267" s="9"/>
      <c r="O4267" s="9"/>
      <c r="P4267" s="9"/>
      <c r="Q4267" s="8"/>
      <c r="R4267" s="8"/>
      <c r="S4267" s="42"/>
      <c r="T4267" s="42"/>
      <c r="U4267" s="42"/>
      <c r="V4267" s="42"/>
      <c r="W4267" s="42"/>
      <c r="X4267" s="42"/>
      <c r="Y4267" s="25"/>
    </row>
    <row r="4268" spans="6:25">
      <c r="F4268" s="4"/>
      <c r="H4268" s="25"/>
      <c r="I4268" s="25"/>
      <c r="M4268" s="42"/>
      <c r="N4268" s="9"/>
      <c r="O4268" s="9"/>
      <c r="P4268" s="9"/>
      <c r="Q4268" s="8"/>
      <c r="R4268" s="8"/>
      <c r="S4268" s="42"/>
      <c r="T4268" s="42"/>
      <c r="U4268" s="42"/>
      <c r="V4268" s="42"/>
      <c r="W4268" s="42"/>
      <c r="X4268" s="42"/>
      <c r="Y4268" s="25"/>
    </row>
    <row r="4269" spans="6:25">
      <c r="F4269" s="4"/>
      <c r="H4269" s="25"/>
      <c r="I4269" s="25"/>
      <c r="M4269" s="42"/>
      <c r="N4269" s="9"/>
      <c r="O4269" s="9"/>
      <c r="P4269" s="9"/>
      <c r="Q4269" s="8"/>
      <c r="R4269" s="8"/>
      <c r="S4269" s="42"/>
      <c r="T4269" s="42"/>
      <c r="U4269" s="42"/>
      <c r="V4269" s="42"/>
      <c r="W4269" s="42"/>
      <c r="X4269" s="42"/>
      <c r="Y4269" s="25"/>
    </row>
    <row r="4270" spans="6:25">
      <c r="F4270" s="4"/>
      <c r="H4270" s="25"/>
      <c r="I4270" s="25"/>
      <c r="M4270" s="42"/>
      <c r="N4270" s="9"/>
      <c r="O4270" s="9"/>
      <c r="P4270" s="9"/>
      <c r="Q4270" s="8"/>
      <c r="R4270" s="8"/>
      <c r="S4270" s="42"/>
      <c r="T4270" s="42"/>
      <c r="U4270" s="42"/>
      <c r="V4270" s="42"/>
      <c r="W4270" s="42"/>
      <c r="X4270" s="42"/>
      <c r="Y4270" s="25"/>
    </row>
    <row r="4271" spans="6:25">
      <c r="F4271" s="4"/>
      <c r="H4271" s="25"/>
      <c r="I4271" s="25"/>
      <c r="M4271" s="42"/>
      <c r="N4271" s="9"/>
      <c r="O4271" s="9"/>
      <c r="P4271" s="9"/>
      <c r="Q4271" s="8"/>
      <c r="R4271" s="8"/>
      <c r="S4271" s="42"/>
      <c r="T4271" s="42"/>
      <c r="U4271" s="42"/>
      <c r="V4271" s="42"/>
      <c r="W4271" s="42"/>
      <c r="X4271" s="42"/>
      <c r="Y4271" s="25"/>
    </row>
    <row r="4272" spans="6:25">
      <c r="F4272" s="4"/>
      <c r="H4272" s="25"/>
      <c r="I4272" s="25"/>
      <c r="M4272" s="42"/>
      <c r="N4272" s="9"/>
      <c r="O4272" s="9"/>
      <c r="P4272" s="9"/>
      <c r="Q4272" s="8"/>
      <c r="R4272" s="8"/>
      <c r="S4272" s="42"/>
      <c r="T4272" s="42"/>
      <c r="U4272" s="42"/>
      <c r="V4272" s="42"/>
      <c r="W4272" s="42"/>
      <c r="X4272" s="42"/>
      <c r="Y4272" s="25"/>
    </row>
    <row r="4273" spans="5:25">
      <c r="F4273" s="4"/>
      <c r="H4273" s="25"/>
      <c r="I4273" s="25"/>
      <c r="M4273" s="42"/>
      <c r="N4273" s="9"/>
      <c r="O4273" s="9"/>
      <c r="P4273" s="9"/>
      <c r="Q4273" s="8"/>
      <c r="R4273" s="8"/>
      <c r="S4273" s="42"/>
      <c r="T4273" s="42"/>
      <c r="U4273" s="42"/>
      <c r="V4273" s="42"/>
      <c r="W4273" s="42"/>
      <c r="X4273" s="42"/>
      <c r="Y4273" s="25"/>
    </row>
    <row r="4274" spans="5:25">
      <c r="F4274" s="4"/>
      <c r="H4274" s="25"/>
      <c r="I4274" s="25"/>
      <c r="M4274" s="42"/>
      <c r="N4274" s="9"/>
      <c r="O4274" s="9"/>
      <c r="P4274" s="9"/>
      <c r="Q4274" s="8"/>
      <c r="R4274" s="8"/>
      <c r="S4274" s="42"/>
      <c r="T4274" s="42"/>
      <c r="U4274" s="42"/>
      <c r="V4274" s="42"/>
      <c r="W4274" s="42"/>
      <c r="X4274" s="42"/>
      <c r="Y4274" s="25"/>
    </row>
    <row r="4275" spans="5:25">
      <c r="F4275" s="4"/>
      <c r="H4275" s="25"/>
      <c r="I4275" s="25"/>
      <c r="M4275" s="42"/>
      <c r="N4275" s="9"/>
      <c r="O4275" s="9"/>
      <c r="P4275" s="9"/>
      <c r="Q4275" s="8"/>
      <c r="R4275" s="8"/>
      <c r="S4275" s="42"/>
      <c r="T4275" s="42"/>
      <c r="U4275" s="42"/>
      <c r="V4275" s="42"/>
      <c r="W4275" s="42"/>
      <c r="X4275" s="42"/>
      <c r="Y4275" s="25"/>
    </row>
    <row r="4276" spans="5:25">
      <c r="F4276" s="4"/>
      <c r="H4276" s="25"/>
      <c r="I4276" s="25"/>
      <c r="M4276" s="42"/>
      <c r="N4276" s="9"/>
      <c r="O4276" s="9"/>
      <c r="P4276" s="9"/>
      <c r="Q4276" s="8"/>
      <c r="R4276" s="8"/>
      <c r="S4276" s="42"/>
      <c r="T4276" s="42"/>
      <c r="U4276" s="42"/>
      <c r="V4276" s="42"/>
      <c r="W4276" s="42"/>
      <c r="X4276" s="42"/>
      <c r="Y4276" s="25"/>
    </row>
    <row r="4277" spans="5:25">
      <c r="F4277" s="4"/>
      <c r="H4277" s="25"/>
      <c r="I4277" s="25"/>
      <c r="M4277" s="42"/>
      <c r="N4277" s="9"/>
      <c r="O4277" s="9"/>
      <c r="P4277" s="9"/>
      <c r="Q4277" s="8"/>
      <c r="R4277" s="8"/>
      <c r="S4277" s="42"/>
      <c r="T4277" s="42"/>
      <c r="U4277" s="42"/>
      <c r="V4277" s="42"/>
      <c r="W4277" s="42"/>
      <c r="X4277" s="42"/>
      <c r="Y4277" s="25"/>
    </row>
    <row r="4278" spans="5:25">
      <c r="F4278" s="4"/>
      <c r="H4278" s="25"/>
      <c r="I4278" s="25"/>
      <c r="M4278" s="42"/>
      <c r="N4278" s="9"/>
      <c r="O4278" s="9"/>
      <c r="P4278" s="9"/>
      <c r="Q4278" s="8"/>
      <c r="R4278" s="8"/>
      <c r="S4278" s="42"/>
      <c r="T4278" s="42"/>
      <c r="U4278" s="42"/>
      <c r="V4278" s="42"/>
      <c r="W4278" s="42"/>
      <c r="X4278" s="42"/>
      <c r="Y4278" s="25"/>
    </row>
    <row r="4279" spans="5:25">
      <c r="F4279" s="4"/>
      <c r="H4279" s="25"/>
      <c r="I4279" s="25"/>
      <c r="M4279" s="42"/>
      <c r="N4279" s="9"/>
      <c r="O4279" s="9"/>
      <c r="P4279" s="9"/>
      <c r="Q4279" s="8"/>
      <c r="R4279" s="8"/>
      <c r="S4279" s="42"/>
      <c r="T4279" s="42"/>
      <c r="U4279" s="42"/>
      <c r="V4279" s="42"/>
      <c r="W4279" s="42"/>
      <c r="X4279" s="42"/>
      <c r="Y4279" s="25"/>
    </row>
    <row r="4280" spans="5:25">
      <c r="F4280" s="4"/>
      <c r="H4280" s="25"/>
      <c r="I4280" s="25"/>
      <c r="M4280" s="42"/>
      <c r="N4280" s="9"/>
      <c r="O4280" s="9"/>
      <c r="P4280" s="9"/>
      <c r="Q4280" s="8"/>
      <c r="R4280" s="8"/>
      <c r="S4280" s="42"/>
      <c r="T4280" s="42"/>
      <c r="U4280" s="42"/>
      <c r="V4280" s="42"/>
      <c r="W4280" s="42"/>
      <c r="X4280" s="42"/>
      <c r="Y4280" s="25"/>
    </row>
    <row r="4281" spans="5:25">
      <c r="F4281" s="4"/>
      <c r="H4281" s="25"/>
      <c r="I4281" s="25"/>
      <c r="M4281" s="42"/>
      <c r="N4281" s="9"/>
      <c r="O4281" s="9"/>
      <c r="P4281" s="9"/>
      <c r="Q4281" s="8"/>
      <c r="R4281" s="8"/>
      <c r="S4281" s="42"/>
      <c r="T4281" s="42"/>
      <c r="U4281" s="42"/>
      <c r="V4281" s="42"/>
      <c r="W4281" s="42"/>
      <c r="X4281" s="42"/>
      <c r="Y4281" s="25"/>
    </row>
    <row r="4282" spans="5:25">
      <c r="F4282" s="4"/>
      <c r="H4282" s="25"/>
      <c r="I4282" s="25"/>
      <c r="M4282" s="42"/>
      <c r="N4282" s="9"/>
      <c r="O4282" s="9"/>
      <c r="P4282" s="9"/>
      <c r="Q4282" s="8"/>
      <c r="R4282" s="8"/>
      <c r="S4282" s="42"/>
      <c r="T4282" s="42"/>
      <c r="U4282" s="42"/>
      <c r="V4282" s="42"/>
      <c r="W4282" s="42"/>
      <c r="X4282" s="42"/>
      <c r="Y4282" s="25"/>
    </row>
    <row r="4283" spans="5:25">
      <c r="F4283" s="4"/>
      <c r="H4283" s="25"/>
      <c r="I4283" s="25"/>
      <c r="M4283" s="42"/>
      <c r="N4283" s="9"/>
      <c r="O4283" s="9"/>
      <c r="P4283" s="9"/>
      <c r="Q4283" s="8"/>
      <c r="R4283" s="8"/>
      <c r="S4283" s="42"/>
      <c r="T4283" s="42"/>
      <c r="U4283" s="42"/>
      <c r="V4283" s="42"/>
      <c r="W4283" s="42"/>
      <c r="X4283" s="42"/>
      <c r="Y4283" s="25"/>
    </row>
    <row r="4284" spans="5:25">
      <c r="E4284" s="38"/>
      <c r="F4284" s="4"/>
      <c r="H4284" s="25"/>
      <c r="I4284" s="25"/>
      <c r="M4284" s="42"/>
      <c r="N4284" s="9"/>
      <c r="O4284" s="9"/>
      <c r="P4284" s="9"/>
      <c r="Q4284" s="8"/>
      <c r="R4284" s="8"/>
      <c r="S4284" s="42"/>
      <c r="T4284" s="42"/>
      <c r="U4284" s="42"/>
      <c r="V4284" s="42"/>
      <c r="W4284" s="42"/>
      <c r="X4284" s="42"/>
      <c r="Y4284" s="25"/>
    </row>
    <row r="4285" spans="5:25">
      <c r="F4285" s="4"/>
      <c r="H4285" s="25"/>
      <c r="I4285" s="25"/>
      <c r="M4285" s="42"/>
      <c r="N4285" s="9"/>
      <c r="O4285" s="9"/>
      <c r="P4285" s="9"/>
      <c r="Q4285" s="8"/>
      <c r="R4285" s="8"/>
      <c r="S4285" s="42"/>
      <c r="T4285" s="42"/>
      <c r="U4285" s="42"/>
      <c r="V4285" s="42"/>
      <c r="W4285" s="42"/>
      <c r="X4285" s="42"/>
      <c r="Y4285" s="25"/>
    </row>
    <row r="4286" spans="5:25">
      <c r="F4286" s="4"/>
      <c r="H4286" s="25"/>
      <c r="I4286" s="25"/>
      <c r="M4286" s="42"/>
      <c r="N4286" s="9"/>
      <c r="O4286" s="9"/>
      <c r="P4286" s="9"/>
      <c r="Q4286" s="8"/>
      <c r="R4286" s="8"/>
      <c r="S4286" s="42"/>
      <c r="T4286" s="42"/>
      <c r="U4286" s="42"/>
      <c r="V4286" s="42"/>
      <c r="W4286" s="42"/>
      <c r="X4286" s="42"/>
      <c r="Y4286" s="25"/>
    </row>
    <row r="4287" spans="5:25">
      <c r="F4287" s="4"/>
      <c r="H4287" s="25"/>
      <c r="I4287" s="25"/>
      <c r="M4287" s="42"/>
      <c r="N4287" s="9"/>
      <c r="O4287" s="9"/>
      <c r="P4287" s="9"/>
      <c r="Q4287" s="8"/>
      <c r="R4287" s="8"/>
      <c r="S4287" s="42"/>
      <c r="T4287" s="42"/>
      <c r="U4287" s="42"/>
      <c r="V4287" s="42"/>
      <c r="W4287" s="42"/>
      <c r="X4287" s="42"/>
      <c r="Y4287" s="25"/>
    </row>
    <row r="4288" spans="5:25">
      <c r="F4288" s="4"/>
      <c r="H4288" s="25"/>
      <c r="I4288" s="25"/>
      <c r="M4288" s="42"/>
      <c r="N4288" s="9"/>
      <c r="O4288" s="9"/>
      <c r="P4288" s="9"/>
      <c r="Q4288" s="8"/>
      <c r="R4288" s="8"/>
      <c r="S4288" s="42"/>
      <c r="T4288" s="42"/>
      <c r="U4288" s="42"/>
      <c r="V4288" s="42"/>
      <c r="W4288" s="42"/>
      <c r="X4288" s="42"/>
      <c r="Y4288" s="25"/>
    </row>
    <row r="4289" spans="6:25">
      <c r="F4289" s="4"/>
      <c r="H4289" s="25"/>
      <c r="I4289" s="25"/>
      <c r="M4289" s="42"/>
      <c r="N4289" s="9"/>
      <c r="O4289" s="9"/>
      <c r="P4289" s="9"/>
      <c r="Q4289" s="8"/>
      <c r="R4289" s="8"/>
      <c r="S4289" s="42"/>
      <c r="T4289" s="42"/>
      <c r="U4289" s="42"/>
      <c r="V4289" s="42"/>
      <c r="W4289" s="42"/>
      <c r="X4289" s="42"/>
      <c r="Y4289" s="25"/>
    </row>
    <row r="4290" spans="6:25">
      <c r="F4290" s="4"/>
      <c r="H4290" s="25"/>
      <c r="I4290" s="25"/>
      <c r="M4290" s="42"/>
      <c r="N4290" s="9"/>
      <c r="O4290" s="9"/>
      <c r="P4290" s="9"/>
      <c r="Q4290" s="8"/>
      <c r="R4290" s="8"/>
      <c r="S4290" s="42"/>
      <c r="T4290" s="42"/>
      <c r="U4290" s="42"/>
      <c r="V4290" s="42"/>
      <c r="W4290" s="42"/>
      <c r="X4290" s="42"/>
      <c r="Y4290" s="25"/>
    </row>
    <row r="4291" spans="6:25">
      <c r="F4291" s="4"/>
      <c r="H4291" s="25"/>
      <c r="I4291" s="25"/>
      <c r="M4291" s="42"/>
      <c r="N4291" s="9"/>
      <c r="O4291" s="9"/>
      <c r="P4291" s="9"/>
      <c r="Q4291" s="8"/>
      <c r="R4291" s="8"/>
      <c r="S4291" s="42"/>
      <c r="T4291" s="42"/>
      <c r="U4291" s="42"/>
      <c r="V4291" s="42"/>
      <c r="W4291" s="42"/>
      <c r="X4291" s="42"/>
      <c r="Y4291" s="25"/>
    </row>
    <row r="4292" spans="6:25">
      <c r="F4292" s="4"/>
      <c r="H4292" s="25"/>
      <c r="I4292" s="25"/>
      <c r="M4292" s="42"/>
      <c r="N4292" s="9"/>
      <c r="O4292" s="9"/>
      <c r="P4292" s="9"/>
      <c r="Q4292" s="8"/>
      <c r="R4292" s="8"/>
      <c r="S4292" s="42"/>
      <c r="T4292" s="42"/>
      <c r="U4292" s="42"/>
      <c r="V4292" s="42"/>
      <c r="W4292" s="42"/>
      <c r="X4292" s="42"/>
      <c r="Y4292" s="25"/>
    </row>
    <row r="4293" spans="6:25">
      <c r="F4293" s="4"/>
      <c r="H4293" s="25"/>
      <c r="I4293" s="25"/>
      <c r="M4293" s="42"/>
      <c r="N4293" s="9"/>
      <c r="O4293" s="9"/>
      <c r="P4293" s="9"/>
      <c r="Q4293" s="8"/>
      <c r="R4293" s="8"/>
      <c r="S4293" s="42"/>
      <c r="T4293" s="42"/>
      <c r="U4293" s="42"/>
      <c r="V4293" s="42"/>
      <c r="W4293" s="42"/>
      <c r="X4293" s="42"/>
      <c r="Y4293" s="25"/>
    </row>
    <row r="4294" spans="6:25">
      <c r="F4294" s="4"/>
      <c r="H4294" s="25"/>
      <c r="I4294" s="25"/>
      <c r="M4294" s="42"/>
      <c r="N4294" s="9"/>
      <c r="O4294" s="9"/>
      <c r="P4294" s="9"/>
      <c r="Q4294" s="8"/>
      <c r="R4294" s="8"/>
      <c r="S4294" s="42"/>
      <c r="T4294" s="42"/>
      <c r="U4294" s="42"/>
      <c r="V4294" s="42"/>
      <c r="W4294" s="42"/>
      <c r="X4294" s="42"/>
      <c r="Y4294" s="25"/>
    </row>
    <row r="4295" spans="6:25">
      <c r="F4295" s="4"/>
      <c r="H4295" s="25"/>
      <c r="I4295" s="25"/>
      <c r="M4295" s="42"/>
      <c r="N4295" s="9"/>
      <c r="O4295" s="9"/>
      <c r="P4295" s="9"/>
      <c r="Q4295" s="8"/>
      <c r="R4295" s="8"/>
      <c r="S4295" s="42"/>
      <c r="T4295" s="42"/>
      <c r="U4295" s="42"/>
      <c r="V4295" s="42"/>
      <c r="W4295" s="42"/>
      <c r="X4295" s="42"/>
      <c r="Y4295" s="25"/>
    </row>
    <row r="4296" spans="6:25">
      <c r="F4296" s="4"/>
      <c r="H4296" s="25"/>
      <c r="I4296" s="25"/>
      <c r="M4296" s="42"/>
      <c r="N4296" s="9"/>
      <c r="O4296" s="9"/>
      <c r="P4296" s="9"/>
      <c r="Q4296" s="8"/>
      <c r="R4296" s="8"/>
      <c r="S4296" s="42"/>
      <c r="T4296" s="42"/>
      <c r="U4296" s="42"/>
      <c r="V4296" s="42"/>
      <c r="W4296" s="42"/>
      <c r="X4296" s="42"/>
      <c r="Y4296" s="25"/>
    </row>
    <row r="4297" spans="6:25">
      <c r="F4297" s="4"/>
      <c r="H4297" s="25"/>
      <c r="I4297" s="25"/>
      <c r="M4297" s="42"/>
      <c r="N4297" s="9"/>
      <c r="O4297" s="9"/>
      <c r="P4297" s="9"/>
      <c r="Q4297" s="8"/>
      <c r="R4297" s="8"/>
      <c r="S4297" s="42"/>
      <c r="T4297" s="42"/>
      <c r="U4297" s="42"/>
      <c r="V4297" s="42"/>
      <c r="W4297" s="42"/>
      <c r="X4297" s="42"/>
      <c r="Y4297" s="25"/>
    </row>
    <row r="4298" spans="6:25">
      <c r="F4298" s="4"/>
      <c r="H4298" s="25"/>
      <c r="I4298" s="25"/>
      <c r="M4298" s="42"/>
      <c r="N4298" s="9"/>
      <c r="O4298" s="9"/>
      <c r="P4298" s="9"/>
      <c r="Q4298" s="8"/>
      <c r="R4298" s="8"/>
      <c r="S4298" s="42"/>
      <c r="T4298" s="42"/>
      <c r="U4298" s="42"/>
      <c r="V4298" s="42"/>
      <c r="W4298" s="42"/>
      <c r="X4298" s="42"/>
      <c r="Y4298" s="25"/>
    </row>
    <row r="4299" spans="6:25">
      <c r="F4299" s="4"/>
      <c r="H4299" s="25"/>
      <c r="I4299" s="25"/>
      <c r="M4299" s="42"/>
      <c r="N4299" s="9"/>
      <c r="O4299" s="9"/>
      <c r="P4299" s="9"/>
      <c r="Q4299" s="8"/>
      <c r="R4299" s="8"/>
      <c r="S4299" s="42"/>
      <c r="T4299" s="42"/>
      <c r="U4299" s="42"/>
      <c r="V4299" s="42"/>
      <c r="W4299" s="42"/>
      <c r="X4299" s="42"/>
      <c r="Y4299" s="25"/>
    </row>
    <row r="4300" spans="6:25">
      <c r="F4300" s="4"/>
      <c r="H4300" s="25"/>
      <c r="I4300" s="25"/>
      <c r="M4300" s="42"/>
      <c r="N4300" s="9"/>
      <c r="O4300" s="9"/>
      <c r="P4300" s="9"/>
      <c r="Q4300" s="8"/>
      <c r="R4300" s="8"/>
      <c r="S4300" s="42"/>
      <c r="T4300" s="42"/>
      <c r="U4300" s="42"/>
      <c r="V4300" s="42"/>
      <c r="W4300" s="42"/>
      <c r="X4300" s="42"/>
      <c r="Y4300" s="25"/>
    </row>
    <row r="4301" spans="6:25">
      <c r="F4301" s="4"/>
      <c r="H4301" s="25"/>
      <c r="I4301" s="25"/>
      <c r="M4301" s="42"/>
      <c r="N4301" s="9"/>
      <c r="O4301" s="9"/>
      <c r="P4301" s="9"/>
      <c r="Q4301" s="8"/>
      <c r="R4301" s="8"/>
      <c r="S4301" s="42"/>
      <c r="T4301" s="42"/>
      <c r="U4301" s="42"/>
      <c r="V4301" s="42"/>
      <c r="W4301" s="42"/>
      <c r="X4301" s="42"/>
      <c r="Y4301" s="25"/>
    </row>
    <row r="4302" spans="6:25">
      <c r="F4302" s="4"/>
      <c r="H4302" s="25"/>
      <c r="I4302" s="25"/>
      <c r="M4302" s="42"/>
      <c r="N4302" s="9"/>
      <c r="O4302" s="9"/>
      <c r="P4302" s="9"/>
      <c r="Q4302" s="8"/>
      <c r="R4302" s="8"/>
      <c r="S4302" s="42"/>
      <c r="T4302" s="42"/>
      <c r="U4302" s="42"/>
      <c r="V4302" s="42"/>
      <c r="W4302" s="42"/>
      <c r="X4302" s="42"/>
      <c r="Y4302" s="25"/>
    </row>
    <row r="4303" spans="6:25">
      <c r="F4303" s="4"/>
      <c r="H4303" s="25"/>
      <c r="I4303" s="25"/>
      <c r="M4303" s="42"/>
      <c r="N4303" s="9"/>
      <c r="O4303" s="9"/>
      <c r="P4303" s="9"/>
      <c r="Q4303" s="8"/>
      <c r="R4303" s="8"/>
      <c r="S4303" s="42"/>
      <c r="T4303" s="42"/>
      <c r="U4303" s="42"/>
      <c r="V4303" s="42"/>
      <c r="W4303" s="42"/>
      <c r="X4303" s="42"/>
      <c r="Y4303" s="25"/>
    </row>
    <row r="4304" spans="6:25">
      <c r="F4304" s="4"/>
      <c r="H4304" s="25"/>
      <c r="I4304" s="25"/>
      <c r="M4304" s="42"/>
      <c r="N4304" s="9"/>
      <c r="O4304" s="9"/>
      <c r="P4304" s="9"/>
      <c r="Q4304" s="8"/>
      <c r="R4304" s="8"/>
      <c r="S4304" s="42"/>
      <c r="T4304" s="42"/>
      <c r="U4304" s="42"/>
      <c r="V4304" s="42"/>
      <c r="W4304" s="42"/>
      <c r="X4304" s="42"/>
      <c r="Y4304" s="25"/>
    </row>
    <row r="4305" spans="5:25">
      <c r="F4305" s="4"/>
      <c r="H4305" s="25"/>
      <c r="I4305" s="25"/>
      <c r="M4305" s="42"/>
      <c r="N4305" s="9"/>
      <c r="O4305" s="9"/>
      <c r="P4305" s="9"/>
      <c r="Q4305" s="8"/>
      <c r="R4305" s="8"/>
      <c r="S4305" s="42"/>
      <c r="T4305" s="42"/>
      <c r="U4305" s="42"/>
      <c r="V4305" s="42"/>
      <c r="W4305" s="42"/>
      <c r="X4305" s="42"/>
      <c r="Y4305" s="25"/>
    </row>
    <row r="4306" spans="5:25">
      <c r="F4306" s="4"/>
      <c r="H4306" s="25"/>
      <c r="I4306" s="25"/>
      <c r="M4306" s="42"/>
      <c r="N4306" s="9"/>
      <c r="O4306" s="9"/>
      <c r="P4306" s="9"/>
      <c r="Q4306" s="8"/>
      <c r="R4306" s="8"/>
      <c r="S4306" s="42"/>
      <c r="T4306" s="42"/>
      <c r="U4306" s="42"/>
      <c r="V4306" s="42"/>
      <c r="W4306" s="42"/>
      <c r="X4306" s="42"/>
      <c r="Y4306" s="25"/>
    </row>
    <row r="4307" spans="5:25">
      <c r="F4307" s="4"/>
      <c r="H4307" s="25"/>
      <c r="I4307" s="25"/>
      <c r="M4307" s="42"/>
      <c r="N4307" s="9"/>
      <c r="O4307" s="9"/>
      <c r="P4307" s="9"/>
      <c r="Q4307" s="8"/>
      <c r="R4307" s="8"/>
      <c r="S4307" s="42"/>
      <c r="T4307" s="42"/>
      <c r="U4307" s="42"/>
      <c r="V4307" s="42"/>
      <c r="W4307" s="42"/>
      <c r="X4307" s="42"/>
      <c r="Y4307" s="25"/>
    </row>
    <row r="4308" spans="5:25">
      <c r="F4308" s="4"/>
      <c r="H4308" s="25"/>
      <c r="I4308" s="25"/>
      <c r="M4308" s="42"/>
      <c r="N4308" s="9"/>
      <c r="O4308" s="9"/>
      <c r="P4308" s="9"/>
      <c r="Q4308" s="8"/>
      <c r="R4308" s="8"/>
      <c r="S4308" s="42"/>
      <c r="T4308" s="42"/>
      <c r="U4308" s="42"/>
      <c r="V4308" s="42"/>
      <c r="W4308" s="42"/>
      <c r="X4308" s="42"/>
      <c r="Y4308" s="25"/>
    </row>
    <row r="4309" spans="5:25">
      <c r="F4309" s="4"/>
      <c r="H4309" s="25"/>
      <c r="I4309" s="25"/>
      <c r="M4309" s="42"/>
      <c r="N4309" s="9"/>
      <c r="O4309" s="9"/>
      <c r="P4309" s="9"/>
      <c r="Q4309" s="8"/>
      <c r="R4309" s="8"/>
      <c r="S4309" s="42"/>
      <c r="T4309" s="42"/>
      <c r="U4309" s="42"/>
      <c r="V4309" s="42"/>
      <c r="W4309" s="42"/>
      <c r="X4309" s="42"/>
      <c r="Y4309" s="25"/>
    </row>
    <row r="4310" spans="5:25">
      <c r="F4310" s="4"/>
      <c r="H4310" s="25"/>
      <c r="I4310" s="25"/>
      <c r="M4310" s="42"/>
      <c r="N4310" s="9"/>
      <c r="O4310" s="9"/>
      <c r="P4310" s="9"/>
      <c r="Q4310" s="8"/>
      <c r="R4310" s="8"/>
      <c r="S4310" s="42"/>
      <c r="T4310" s="42"/>
      <c r="U4310" s="42"/>
      <c r="V4310" s="42"/>
      <c r="W4310" s="42"/>
      <c r="X4310" s="42"/>
      <c r="Y4310" s="25"/>
    </row>
    <row r="4311" spans="5:25">
      <c r="F4311" s="4"/>
      <c r="H4311" s="25"/>
      <c r="I4311" s="25"/>
      <c r="M4311" s="42"/>
      <c r="N4311" s="9"/>
      <c r="O4311" s="9"/>
      <c r="P4311" s="9"/>
      <c r="Q4311" s="8"/>
      <c r="R4311" s="8"/>
      <c r="S4311" s="42"/>
      <c r="T4311" s="42"/>
      <c r="U4311" s="42"/>
      <c r="V4311" s="42"/>
      <c r="W4311" s="42"/>
      <c r="X4311" s="42"/>
      <c r="Y4311" s="25"/>
    </row>
    <row r="4312" spans="5:25">
      <c r="F4312" s="4"/>
      <c r="H4312" s="25"/>
      <c r="I4312" s="25"/>
      <c r="M4312" s="42"/>
      <c r="N4312" s="9"/>
      <c r="O4312" s="9"/>
      <c r="P4312" s="9"/>
      <c r="Q4312" s="8"/>
      <c r="R4312" s="8"/>
      <c r="S4312" s="42"/>
      <c r="T4312" s="42"/>
      <c r="U4312" s="42"/>
      <c r="V4312" s="42"/>
      <c r="W4312" s="42"/>
      <c r="X4312" s="42"/>
      <c r="Y4312" s="25"/>
    </row>
    <row r="4313" spans="5:25">
      <c r="F4313" s="4"/>
      <c r="H4313" s="25"/>
      <c r="I4313" s="25"/>
      <c r="M4313" s="42"/>
      <c r="N4313" s="9"/>
      <c r="O4313" s="9"/>
      <c r="P4313" s="9"/>
      <c r="Q4313" s="8"/>
      <c r="R4313" s="8"/>
      <c r="S4313" s="42"/>
      <c r="T4313" s="42"/>
      <c r="U4313" s="42"/>
      <c r="V4313" s="42"/>
      <c r="W4313" s="42"/>
      <c r="X4313" s="42"/>
      <c r="Y4313" s="25"/>
    </row>
    <row r="4314" spans="5:25">
      <c r="E4314" s="38"/>
      <c r="F4314" s="4"/>
      <c r="H4314" s="25"/>
      <c r="I4314" s="25"/>
      <c r="M4314" s="42"/>
      <c r="N4314" s="9"/>
      <c r="O4314" s="9"/>
      <c r="P4314" s="9"/>
      <c r="Q4314" s="8"/>
      <c r="R4314" s="8"/>
      <c r="S4314" s="42"/>
      <c r="T4314" s="42"/>
      <c r="U4314" s="42"/>
      <c r="V4314" s="42"/>
      <c r="W4314" s="42"/>
      <c r="X4314" s="42"/>
      <c r="Y4314" s="25"/>
    </row>
    <row r="4315" spans="5:25">
      <c r="F4315" s="4"/>
      <c r="H4315" s="25"/>
      <c r="I4315" s="25"/>
      <c r="M4315" s="42"/>
      <c r="N4315" s="9"/>
      <c r="O4315" s="9"/>
      <c r="P4315" s="9"/>
      <c r="Q4315" s="8"/>
      <c r="R4315" s="8"/>
      <c r="S4315" s="42"/>
      <c r="T4315" s="42"/>
      <c r="U4315" s="42"/>
      <c r="V4315" s="42"/>
      <c r="W4315" s="42"/>
      <c r="X4315" s="42"/>
      <c r="Y4315" s="25"/>
    </row>
    <row r="4316" spans="5:25">
      <c r="F4316" s="4"/>
      <c r="H4316" s="25"/>
      <c r="I4316" s="25"/>
      <c r="M4316" s="42"/>
      <c r="N4316" s="9"/>
      <c r="O4316" s="9"/>
      <c r="P4316" s="9"/>
      <c r="Q4316" s="8"/>
      <c r="R4316" s="8"/>
      <c r="S4316" s="42"/>
      <c r="T4316" s="42"/>
      <c r="U4316" s="42"/>
      <c r="V4316" s="42"/>
      <c r="W4316" s="42"/>
      <c r="X4316" s="42"/>
      <c r="Y4316" s="25"/>
    </row>
    <row r="4317" spans="5:25">
      <c r="F4317" s="4"/>
      <c r="H4317" s="25"/>
      <c r="I4317" s="25"/>
      <c r="M4317" s="42"/>
      <c r="N4317" s="9"/>
      <c r="O4317" s="9"/>
      <c r="P4317" s="9"/>
      <c r="Q4317" s="8"/>
      <c r="R4317" s="8"/>
      <c r="S4317" s="42"/>
      <c r="T4317" s="42"/>
      <c r="U4317" s="42"/>
      <c r="V4317" s="42"/>
      <c r="W4317" s="42"/>
      <c r="X4317" s="42"/>
      <c r="Y4317" s="25"/>
    </row>
    <row r="4318" spans="5:25">
      <c r="E4318" s="38"/>
      <c r="F4318" s="4"/>
      <c r="H4318" s="25"/>
      <c r="I4318" s="25"/>
      <c r="M4318" s="42"/>
      <c r="N4318" s="9"/>
      <c r="O4318" s="9"/>
      <c r="P4318" s="9"/>
      <c r="Q4318" s="8"/>
      <c r="R4318" s="8"/>
      <c r="S4318" s="42"/>
      <c r="T4318" s="42"/>
      <c r="U4318" s="42"/>
      <c r="V4318" s="42"/>
      <c r="W4318" s="42"/>
      <c r="X4318" s="42"/>
      <c r="Y4318" s="25"/>
    </row>
    <row r="4319" spans="5:25">
      <c r="F4319" s="4"/>
      <c r="H4319" s="25"/>
      <c r="I4319" s="25"/>
      <c r="M4319" s="42"/>
      <c r="N4319" s="9"/>
      <c r="O4319" s="9"/>
      <c r="P4319" s="9"/>
      <c r="Q4319" s="8"/>
      <c r="R4319" s="8"/>
      <c r="S4319" s="42"/>
      <c r="T4319" s="42"/>
      <c r="U4319" s="42"/>
      <c r="V4319" s="42"/>
      <c r="W4319" s="42"/>
      <c r="X4319" s="42"/>
      <c r="Y4319" s="25"/>
    </row>
    <row r="4320" spans="5:25">
      <c r="F4320" s="4"/>
      <c r="H4320" s="25"/>
      <c r="I4320" s="25"/>
      <c r="M4320" s="42"/>
      <c r="N4320" s="9"/>
      <c r="O4320" s="9"/>
      <c r="P4320" s="9"/>
      <c r="Q4320" s="8"/>
      <c r="R4320" s="8"/>
      <c r="S4320" s="42"/>
      <c r="T4320" s="42"/>
      <c r="U4320" s="42"/>
      <c r="V4320" s="42"/>
      <c r="W4320" s="42"/>
      <c r="X4320" s="42"/>
      <c r="Y4320" s="25"/>
    </row>
    <row r="4321" spans="6:25">
      <c r="F4321" s="4"/>
      <c r="H4321" s="25"/>
      <c r="I4321" s="25"/>
      <c r="M4321" s="42"/>
      <c r="N4321" s="9"/>
      <c r="O4321" s="9"/>
      <c r="P4321" s="9"/>
      <c r="Q4321" s="8"/>
      <c r="R4321" s="8"/>
      <c r="S4321" s="42"/>
      <c r="T4321" s="42"/>
      <c r="U4321" s="42"/>
      <c r="V4321" s="42"/>
      <c r="W4321" s="42"/>
      <c r="X4321" s="42"/>
      <c r="Y4321" s="25"/>
    </row>
    <row r="4322" spans="6:25">
      <c r="F4322" s="4"/>
      <c r="H4322" s="25"/>
      <c r="I4322" s="25"/>
      <c r="M4322" s="42"/>
      <c r="N4322" s="9"/>
      <c r="O4322" s="9"/>
      <c r="P4322" s="9"/>
      <c r="Q4322" s="8"/>
      <c r="R4322" s="8"/>
      <c r="S4322" s="42"/>
      <c r="T4322" s="42"/>
      <c r="U4322" s="42"/>
      <c r="V4322" s="42"/>
      <c r="W4322" s="42"/>
      <c r="X4322" s="42"/>
      <c r="Y4322" s="25"/>
    </row>
    <row r="4323" spans="6:25">
      <c r="F4323" s="4"/>
      <c r="G4323" s="42"/>
      <c r="H4323" s="57"/>
      <c r="I4323" s="57"/>
      <c r="M4323" s="42"/>
      <c r="N4323" s="9"/>
      <c r="O4323" s="9"/>
      <c r="P4323" s="9"/>
      <c r="Q4323" s="8"/>
      <c r="R4323" s="8"/>
      <c r="S4323" s="42"/>
      <c r="T4323" s="42"/>
      <c r="U4323" s="42"/>
      <c r="V4323" s="42"/>
      <c r="W4323" s="42"/>
      <c r="X4323" s="42"/>
      <c r="Y4323" s="25"/>
    </row>
    <row r="4324" spans="6:25">
      <c r="F4324" s="4"/>
      <c r="G4324" s="42"/>
      <c r="H4324" s="57"/>
      <c r="I4324" s="57"/>
      <c r="M4324" s="42"/>
      <c r="N4324" s="9"/>
      <c r="O4324" s="9"/>
      <c r="P4324" s="9"/>
      <c r="Q4324" s="8"/>
      <c r="R4324" s="8"/>
      <c r="S4324" s="42"/>
      <c r="T4324" s="42"/>
      <c r="U4324" s="42"/>
      <c r="V4324" s="42"/>
      <c r="W4324" s="42"/>
      <c r="X4324" s="42"/>
      <c r="Y4324" s="25"/>
    </row>
    <row r="4325" spans="6:25">
      <c r="F4325" s="4"/>
      <c r="G4325" s="42"/>
      <c r="H4325" s="57"/>
      <c r="I4325" s="57"/>
      <c r="M4325" s="42"/>
      <c r="N4325" s="9"/>
      <c r="O4325" s="9"/>
      <c r="P4325" s="9"/>
      <c r="Q4325" s="8"/>
      <c r="R4325" s="8"/>
      <c r="S4325" s="42"/>
      <c r="T4325" s="42"/>
      <c r="U4325" s="42"/>
      <c r="V4325" s="42"/>
      <c r="W4325" s="42"/>
      <c r="X4325" s="42"/>
      <c r="Y4325" s="25"/>
    </row>
    <row r="4326" spans="6:25">
      <c r="F4326" s="4"/>
      <c r="G4326" s="42"/>
      <c r="H4326" s="57"/>
      <c r="I4326" s="57"/>
      <c r="M4326" s="42"/>
      <c r="N4326" s="9"/>
      <c r="O4326" s="9"/>
      <c r="P4326" s="9"/>
      <c r="Q4326" s="8"/>
      <c r="R4326" s="8"/>
      <c r="S4326" s="42"/>
      <c r="T4326" s="42"/>
      <c r="U4326" s="42"/>
      <c r="V4326" s="42"/>
      <c r="W4326" s="42"/>
      <c r="X4326" s="42"/>
      <c r="Y4326" s="25"/>
    </row>
    <row r="4327" spans="6:25">
      <c r="F4327" s="4"/>
      <c r="G4327" s="42"/>
      <c r="H4327" s="57"/>
      <c r="I4327" s="57"/>
      <c r="M4327" s="42"/>
      <c r="N4327" s="9"/>
      <c r="O4327" s="9"/>
      <c r="P4327" s="9"/>
      <c r="Q4327" s="8"/>
      <c r="R4327" s="8"/>
      <c r="S4327" s="42"/>
      <c r="T4327" s="42"/>
      <c r="U4327" s="42"/>
      <c r="V4327" s="42"/>
      <c r="W4327" s="42"/>
      <c r="X4327" s="42"/>
      <c r="Y4327" s="25"/>
    </row>
    <row r="4328" spans="6:25">
      <c r="F4328" s="4"/>
      <c r="G4328" s="42"/>
      <c r="H4328" s="57"/>
      <c r="I4328" s="57"/>
      <c r="M4328" s="42"/>
      <c r="N4328" s="9"/>
      <c r="O4328" s="9"/>
      <c r="P4328" s="9"/>
      <c r="Q4328" s="8"/>
      <c r="R4328" s="8"/>
      <c r="S4328" s="42"/>
      <c r="T4328" s="42"/>
      <c r="U4328" s="42"/>
      <c r="V4328" s="42"/>
      <c r="W4328" s="42"/>
      <c r="X4328" s="42"/>
      <c r="Y4328" s="25"/>
    </row>
    <row r="4329" spans="6:25">
      <c r="F4329" s="4"/>
      <c r="G4329" s="42"/>
      <c r="H4329" s="57"/>
      <c r="I4329" s="57"/>
      <c r="M4329" s="42"/>
      <c r="N4329" s="9"/>
      <c r="O4329" s="9"/>
      <c r="P4329" s="9"/>
      <c r="Q4329" s="8"/>
      <c r="R4329" s="8"/>
      <c r="S4329" s="42"/>
      <c r="T4329" s="42"/>
      <c r="U4329" s="42"/>
      <c r="V4329" s="42"/>
      <c r="W4329" s="42"/>
      <c r="X4329" s="42"/>
      <c r="Y4329" s="25"/>
    </row>
    <row r="4330" spans="6:25">
      <c r="F4330" s="4"/>
      <c r="G4330" s="42"/>
      <c r="H4330" s="57"/>
      <c r="I4330" s="57"/>
      <c r="M4330" s="42"/>
      <c r="N4330" s="9"/>
      <c r="O4330" s="9"/>
      <c r="P4330" s="9"/>
      <c r="Q4330" s="8"/>
      <c r="R4330" s="8"/>
      <c r="S4330" s="42"/>
      <c r="T4330" s="42"/>
      <c r="U4330" s="42"/>
      <c r="V4330" s="42"/>
      <c r="W4330" s="42"/>
      <c r="X4330" s="42"/>
      <c r="Y4330" s="25"/>
    </row>
    <row r="4331" spans="6:25">
      <c r="F4331" s="4"/>
      <c r="G4331" s="42"/>
      <c r="H4331" s="57"/>
      <c r="I4331" s="57"/>
      <c r="M4331" s="42"/>
      <c r="N4331" s="9"/>
      <c r="O4331" s="9"/>
      <c r="P4331" s="9"/>
      <c r="Q4331" s="8"/>
      <c r="R4331" s="8"/>
      <c r="S4331" s="42"/>
      <c r="T4331" s="42"/>
      <c r="U4331" s="42"/>
      <c r="V4331" s="42"/>
      <c r="W4331" s="42"/>
      <c r="X4331" s="42"/>
      <c r="Y4331" s="25"/>
    </row>
    <row r="4332" spans="6:25">
      <c r="F4332" s="4"/>
      <c r="G4332" s="42"/>
      <c r="H4332" s="57"/>
      <c r="I4332" s="57"/>
      <c r="M4332" s="42"/>
      <c r="N4332" s="9"/>
      <c r="O4332" s="9"/>
      <c r="P4332" s="9"/>
      <c r="Q4332" s="8"/>
      <c r="R4332" s="8"/>
      <c r="S4332" s="42"/>
      <c r="T4332" s="42"/>
      <c r="U4332" s="42"/>
      <c r="V4332" s="42"/>
      <c r="W4332" s="42"/>
      <c r="X4332" s="42"/>
      <c r="Y4332" s="25"/>
    </row>
    <row r="4333" spans="6:25">
      <c r="F4333" s="4"/>
      <c r="G4333" s="42"/>
      <c r="H4333" s="57"/>
      <c r="I4333" s="57"/>
      <c r="M4333" s="42"/>
      <c r="N4333" s="9"/>
      <c r="O4333" s="9"/>
      <c r="P4333" s="9"/>
      <c r="Q4333" s="8"/>
      <c r="R4333" s="8"/>
      <c r="S4333" s="42"/>
      <c r="T4333" s="42"/>
      <c r="U4333" s="42"/>
      <c r="V4333" s="42"/>
      <c r="W4333" s="42"/>
      <c r="X4333" s="42"/>
      <c r="Y4333" s="25"/>
    </row>
    <row r="4334" spans="6:25">
      <c r="F4334" s="4"/>
      <c r="G4334" s="42"/>
      <c r="H4334" s="57"/>
      <c r="I4334" s="57"/>
      <c r="M4334" s="42"/>
      <c r="N4334" s="9"/>
      <c r="O4334" s="9"/>
      <c r="P4334" s="9"/>
      <c r="Q4334" s="8"/>
      <c r="R4334" s="8"/>
      <c r="S4334" s="42"/>
      <c r="T4334" s="42"/>
      <c r="U4334" s="42"/>
      <c r="V4334" s="42"/>
      <c r="W4334" s="42"/>
      <c r="X4334" s="42"/>
      <c r="Y4334" s="25"/>
    </row>
    <row r="4335" spans="6:25">
      <c r="F4335" s="4"/>
      <c r="G4335" s="42"/>
      <c r="H4335" s="57"/>
      <c r="I4335" s="57"/>
      <c r="M4335" s="42"/>
      <c r="N4335" s="9"/>
      <c r="O4335" s="9"/>
      <c r="P4335" s="9"/>
      <c r="Q4335" s="8"/>
      <c r="R4335" s="8"/>
      <c r="S4335" s="42"/>
      <c r="T4335" s="42"/>
      <c r="U4335" s="42"/>
      <c r="V4335" s="42"/>
      <c r="W4335" s="42"/>
      <c r="X4335" s="42"/>
      <c r="Y4335" s="25"/>
    </row>
    <row r="4336" spans="6:25">
      <c r="F4336" s="4"/>
      <c r="G4336" s="42"/>
      <c r="H4336" s="57"/>
      <c r="I4336" s="57"/>
      <c r="M4336" s="42"/>
      <c r="N4336" s="9"/>
      <c r="O4336" s="9"/>
      <c r="P4336" s="9"/>
      <c r="Q4336" s="8"/>
      <c r="R4336" s="8"/>
      <c r="S4336" s="42"/>
      <c r="T4336" s="42"/>
      <c r="U4336" s="42"/>
      <c r="V4336" s="42"/>
      <c r="W4336" s="42"/>
      <c r="X4336" s="42"/>
      <c r="Y4336" s="25"/>
    </row>
    <row r="4337" spans="6:25">
      <c r="F4337" s="4"/>
      <c r="G4337" s="42"/>
      <c r="H4337" s="57"/>
      <c r="I4337" s="57"/>
      <c r="M4337" s="42"/>
      <c r="N4337" s="9"/>
      <c r="O4337" s="9"/>
      <c r="P4337" s="9"/>
      <c r="Q4337" s="8"/>
      <c r="R4337" s="8"/>
      <c r="S4337" s="42"/>
      <c r="T4337" s="42"/>
      <c r="U4337" s="42"/>
      <c r="V4337" s="42"/>
      <c r="W4337" s="42"/>
      <c r="X4337" s="42"/>
      <c r="Y4337" s="25"/>
    </row>
    <row r="4338" spans="6:25">
      <c r="F4338" s="4"/>
      <c r="G4338" s="42"/>
      <c r="H4338" s="57"/>
      <c r="I4338" s="57"/>
      <c r="M4338" s="42"/>
      <c r="N4338" s="9"/>
      <c r="O4338" s="9"/>
      <c r="P4338" s="9"/>
      <c r="Q4338" s="8"/>
      <c r="R4338" s="8"/>
      <c r="S4338" s="42"/>
      <c r="T4338" s="42"/>
      <c r="U4338" s="42"/>
      <c r="V4338" s="42"/>
      <c r="W4338" s="42"/>
      <c r="X4338" s="42"/>
      <c r="Y4338" s="25"/>
    </row>
    <row r="4339" spans="6:25">
      <c r="F4339" s="4"/>
      <c r="G4339" s="42"/>
      <c r="H4339" s="57"/>
      <c r="I4339" s="57"/>
      <c r="M4339" s="42"/>
      <c r="N4339" s="9"/>
      <c r="O4339" s="9"/>
      <c r="P4339" s="9"/>
      <c r="Q4339" s="8"/>
      <c r="R4339" s="8"/>
      <c r="S4339" s="42"/>
      <c r="T4339" s="42"/>
      <c r="U4339" s="42"/>
      <c r="V4339" s="42"/>
      <c r="W4339" s="42"/>
      <c r="X4339" s="42"/>
      <c r="Y4339" s="25"/>
    </row>
  </sheetData>
  <autoFilter ref="A4:BC153"/>
  <sortState ref="A7:AY399">
    <sortCondition ref="W7:W399"/>
    <sortCondition ref="V7:V399"/>
    <sortCondition ref="X7:X399"/>
  </sortState>
  <conditionalFormatting sqref="H2:I3 H4340:I1048576 I4323:I4339 H5:I5 I6:I41 E1:E1048576 H40:I4322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pageSetup paperSize="9"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zoomScale="86" zoomScaleNormal="86" workbookViewId="0">
      <selection activeCell="F11" sqref="F11"/>
    </sheetView>
  </sheetViews>
  <sheetFormatPr defaultRowHeight="15"/>
  <cols>
    <col min="1" max="1" width="10" customWidth="1"/>
    <col min="2" max="2" width="10.85546875" style="6" customWidth="1"/>
  </cols>
  <sheetData>
    <row r="1" spans="1:2">
      <c r="A1" s="5" t="s">
        <v>30</v>
      </c>
      <c r="B1" s="33" t="s">
        <v>31</v>
      </c>
    </row>
    <row r="2" spans="1:2">
      <c r="A2">
        <v>2020</v>
      </c>
      <c r="B2" s="6">
        <f>SUMIF(Anno,"=2020",Importo)</f>
        <v>1597.3</v>
      </c>
    </row>
    <row r="3" spans="1:2">
      <c r="A3">
        <v>2021</v>
      </c>
      <c r="B3" s="6">
        <f>SUMIF(Anno,"=2021",Importo)</f>
        <v>940.30000000000007</v>
      </c>
    </row>
    <row r="4" spans="1:2">
      <c r="A4" s="5" t="s">
        <v>759</v>
      </c>
      <c r="B4" s="33">
        <f>SUM(B2:B3)</f>
        <v>2537.6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355"/>
  <sheetViews>
    <sheetView zoomScale="75" zoomScaleNormal="75" workbookViewId="0">
      <selection activeCell="Z32" sqref="Z32"/>
    </sheetView>
  </sheetViews>
  <sheetFormatPr defaultRowHeight="15"/>
  <cols>
    <col min="1" max="1" width="14.140625" customWidth="1"/>
    <col min="2" max="2" width="15" customWidth="1"/>
    <col min="3" max="3" width="10.28515625" customWidth="1"/>
    <col min="4" max="4" width="11.140625" bestFit="1" customWidth="1"/>
  </cols>
  <sheetData>
    <row r="1" spans="1:4" s="39" customFormat="1" ht="21.75" customHeight="1">
      <c r="C1" s="40">
        <f>-MAX(C3:C100001)+MIN(C3:C100001)</f>
        <v>-95</v>
      </c>
      <c r="D1" s="40">
        <f>MAX(D3:D100001)-MIN(D3:D100001)</f>
        <v>2537.6</v>
      </c>
    </row>
    <row r="2" spans="1:4" ht="30">
      <c r="A2" s="39" t="s">
        <v>27</v>
      </c>
      <c r="B2" s="39" t="s">
        <v>31</v>
      </c>
      <c r="C2" s="41" t="s">
        <v>33</v>
      </c>
      <c r="D2" s="41" t="s">
        <v>34</v>
      </c>
    </row>
    <row r="3" spans="1:4">
      <c r="B3">
        <v>0</v>
      </c>
      <c r="C3" s="42" t="str">
        <f>IF(B3=0,C2,-1*(MAX($B$3:B3)-B3))</f>
        <v>Max Drow down</v>
      </c>
      <c r="D3" s="25">
        <f>IF(B3="",D2,-1*(MIN($B$3:B3)-B3))</f>
        <v>0</v>
      </c>
    </row>
    <row r="4" spans="1:4">
      <c r="A4" s="42" t="str">
        <f>Input!U7</f>
        <v xml:space="preserve">7-mag-2020 </v>
      </c>
      <c r="B4" s="25">
        <f>Input!Y7</f>
        <v>10</v>
      </c>
      <c r="C4">
        <f>IF(B4=0,C3,-1*(MAX($B$3:B4)-B4))</f>
        <v>0</v>
      </c>
      <c r="D4" s="25">
        <f>IF(B4="",D3,-1*(MIN($B$3:B4)-B4))</f>
        <v>10</v>
      </c>
    </row>
    <row r="5" spans="1:4">
      <c r="A5" s="42" t="str">
        <f>Input!U8</f>
        <v xml:space="preserve">8-mag-2020 </v>
      </c>
      <c r="B5" s="25">
        <f>Input!Y8</f>
        <v>19.05</v>
      </c>
      <c r="C5" s="42">
        <f>IF(B5=0,C4,-1*(MAX($B$3:B5)-B5))</f>
        <v>0</v>
      </c>
      <c r="D5" s="25">
        <f>IF(B5="",D4,-1*(MIN($B$3:B5)-B5))</f>
        <v>19.05</v>
      </c>
    </row>
    <row r="6" spans="1:4">
      <c r="A6" s="42" t="str">
        <f>Input!U9</f>
        <v xml:space="preserve">8-mag-2020 </v>
      </c>
      <c r="B6" s="25">
        <f>Input!Y9</f>
        <v>29.05</v>
      </c>
      <c r="C6" s="42">
        <f>IF(B6=0,C5,-1*(MAX($B$3:B6)-B6))</f>
        <v>0</v>
      </c>
      <c r="D6" s="25">
        <f>IF(B6="",D5,-1*(MIN($B$3:B6)-B6))</f>
        <v>29.05</v>
      </c>
    </row>
    <row r="7" spans="1:4">
      <c r="A7" s="42" t="str">
        <f>Input!U10</f>
        <v>11-mag-2020</v>
      </c>
      <c r="B7" s="25">
        <f>Input!Y10</f>
        <v>39.049999999999997</v>
      </c>
      <c r="C7" s="42">
        <f>IF(B7=0,C6,-1*(MAX($B$3:B7)-B7))</f>
        <v>0</v>
      </c>
      <c r="D7" s="25">
        <f>IF(B7="",D6,-1*(MIN($B$3:B7)-B7))</f>
        <v>39.049999999999997</v>
      </c>
    </row>
    <row r="8" spans="1:4">
      <c r="A8" s="42" t="str">
        <f>Input!U11</f>
        <v>11-mag-2020</v>
      </c>
      <c r="B8" s="25">
        <f>Input!Y11</f>
        <v>19.049999999999997</v>
      </c>
      <c r="C8" s="42">
        <f>IF(B8=0,C7,-1*(MAX($B$3:B8)-B8))</f>
        <v>-20</v>
      </c>
      <c r="D8" s="25">
        <f>IF(B8="",D7,-1*(MIN($B$3:B8)-B8))</f>
        <v>19.049999999999997</v>
      </c>
    </row>
    <row r="9" spans="1:4">
      <c r="A9" s="42" t="str">
        <f>Input!U12</f>
        <v>12-mag-2020</v>
      </c>
      <c r="B9" s="25">
        <f>Input!Y12</f>
        <v>54.05</v>
      </c>
      <c r="C9" s="42">
        <f>IF(B9=0,C8,-1*(MAX($B$3:B9)-B9))</f>
        <v>0</v>
      </c>
      <c r="D9" s="25">
        <f>IF(B9="",D8,-1*(MIN($B$3:B9)-B9))</f>
        <v>54.05</v>
      </c>
    </row>
    <row r="10" spans="1:4">
      <c r="A10" s="42" t="str">
        <f>Input!U13</f>
        <v>12-mag-2020</v>
      </c>
      <c r="B10" s="25">
        <f>Input!Y13</f>
        <v>64.05</v>
      </c>
      <c r="C10" s="42">
        <f>IF(B10=0,C9,-1*(MAX($B$3:B10)-B10))</f>
        <v>0</v>
      </c>
      <c r="D10" s="25">
        <f>IF(B10="",D9,-1*(MIN($B$3:B10)-B10))</f>
        <v>64.05</v>
      </c>
    </row>
    <row r="11" spans="1:4">
      <c r="A11" s="42" t="str">
        <f>Input!U14</f>
        <v>12-mag-2020</v>
      </c>
      <c r="B11" s="25">
        <f>Input!Y14</f>
        <v>44.05</v>
      </c>
      <c r="C11" s="42">
        <f>IF(B11=0,C10,-1*(MAX($B$3:B11)-B11))</f>
        <v>-20</v>
      </c>
      <c r="D11" s="25">
        <f>IF(B11="",D10,-1*(MIN($B$3:B11)-B11))</f>
        <v>44.05</v>
      </c>
    </row>
    <row r="12" spans="1:4">
      <c r="A12" s="42" t="str">
        <f>Input!U15</f>
        <v>13-mag-2020</v>
      </c>
      <c r="B12" s="25">
        <f>Input!Y15</f>
        <v>54.05</v>
      </c>
      <c r="C12" s="42">
        <f>IF(B12=0,C11,-1*(MAX($B$3:B12)-B12))</f>
        <v>-10</v>
      </c>
      <c r="D12" s="25">
        <f>IF(B12="",D11,-1*(MIN($B$3:B12)-B12))</f>
        <v>54.05</v>
      </c>
    </row>
    <row r="13" spans="1:4">
      <c r="A13" s="42" t="str">
        <f>Input!U16</f>
        <v>13-mag-2020</v>
      </c>
      <c r="B13" s="25">
        <f>Input!Y16</f>
        <v>34.049999999999997</v>
      </c>
      <c r="C13" s="42">
        <f>IF(B13=0,C12,-1*(MAX($B$3:B13)-B13))</f>
        <v>-30</v>
      </c>
      <c r="D13" s="25">
        <f>IF(B13="",D12,-1*(MIN($B$3:B13)-B13))</f>
        <v>34.049999999999997</v>
      </c>
    </row>
    <row r="14" spans="1:4">
      <c r="A14" s="42" t="str">
        <f>Input!U17</f>
        <v>14-mag-2020</v>
      </c>
      <c r="B14" s="25">
        <f>Input!Y17</f>
        <v>49.05</v>
      </c>
      <c r="C14" s="42">
        <f>IF(B14=0,C13,-1*(MAX($B$3:B14)-B14))</f>
        <v>-15</v>
      </c>
      <c r="D14" s="25">
        <f>IF(B14="",D13,-1*(MIN($B$3:B14)-B14))</f>
        <v>49.05</v>
      </c>
    </row>
    <row r="15" spans="1:4">
      <c r="A15" s="42" t="str">
        <f>Input!U18</f>
        <v>15-mag-2020</v>
      </c>
      <c r="B15" s="25">
        <f>Input!Y18</f>
        <v>29.049999999999997</v>
      </c>
      <c r="C15" s="42">
        <f>IF(B15=0,C14,-1*(MAX($B$3:B15)-B15))</f>
        <v>-35</v>
      </c>
      <c r="D15" s="25">
        <f>IF(B15="",D14,-1*(MIN($B$3:B15)-B15))</f>
        <v>29.049999999999997</v>
      </c>
    </row>
    <row r="16" spans="1:4">
      <c r="A16" s="42" t="str">
        <f>Input!U19</f>
        <v>18-mag-2020</v>
      </c>
      <c r="B16" s="25">
        <f>Input!Y19</f>
        <v>39.049999999999997</v>
      </c>
      <c r="C16" s="42">
        <f>IF(B16=0,C15,-1*(MAX($B$3:B16)-B16))</f>
        <v>-25</v>
      </c>
      <c r="D16" s="25">
        <f>IF(B16="",D15,-1*(MIN($B$3:B16)-B16))</f>
        <v>39.049999999999997</v>
      </c>
    </row>
    <row r="17" spans="1:4">
      <c r="A17" s="42" t="str">
        <f>Input!U20</f>
        <v>18-mag-2020</v>
      </c>
      <c r="B17" s="25">
        <f>Input!Y20</f>
        <v>54.05</v>
      </c>
      <c r="C17" s="42">
        <f>IF(B17=0,C16,-1*(MAX($B$3:B17)-B17))</f>
        <v>-10</v>
      </c>
      <c r="D17" s="25">
        <f>IF(B17="",D16,-1*(MIN($B$3:B17)-B17))</f>
        <v>54.05</v>
      </c>
    </row>
    <row r="18" spans="1:4">
      <c r="A18" s="42" t="str">
        <f>Input!U21</f>
        <v>19-mag-2020</v>
      </c>
      <c r="B18" s="25">
        <f>Input!Y21</f>
        <v>74.05</v>
      </c>
      <c r="C18" s="42">
        <f>IF(B18=0,C17,-1*(MAX($B$3:B18)-B18))</f>
        <v>0</v>
      </c>
      <c r="D18" s="25">
        <f>IF(B18="",D17,-1*(MIN($B$3:B18)-B18))</f>
        <v>74.05</v>
      </c>
    </row>
    <row r="19" spans="1:4">
      <c r="A19" s="42" t="str">
        <f>Input!U22</f>
        <v>20-mag-2020</v>
      </c>
      <c r="B19" s="25">
        <f>Input!Y22</f>
        <v>84.05</v>
      </c>
      <c r="C19" s="42">
        <f>IF(B19=0,C18,-1*(MAX($B$3:B19)-B19))</f>
        <v>0</v>
      </c>
      <c r="D19" s="25">
        <f>IF(B19="",D18,-1*(MIN($B$3:B19)-B19))</f>
        <v>84.05</v>
      </c>
    </row>
    <row r="20" spans="1:4">
      <c r="A20" s="42" t="str">
        <f>Input!U23</f>
        <v>21-mag-2020</v>
      </c>
      <c r="B20" s="25">
        <f>Input!Y23</f>
        <v>99.05</v>
      </c>
      <c r="C20" s="42">
        <f>IF(B20=0,C19,-1*(MAX($B$3:B20)-B20))</f>
        <v>0</v>
      </c>
      <c r="D20" s="25">
        <f>IF(B20="",D19,-1*(MIN($B$3:B20)-B20))</f>
        <v>99.05</v>
      </c>
    </row>
    <row r="21" spans="1:4">
      <c r="A21" s="42" t="str">
        <f>Input!U24</f>
        <v>21-mag-2020</v>
      </c>
      <c r="B21" s="25">
        <f>Input!Y24</f>
        <v>109.05</v>
      </c>
      <c r="C21" s="42">
        <f>IF(B21=0,C20,-1*(MAX($B$3:B21)-B21))</f>
        <v>0</v>
      </c>
      <c r="D21" s="25">
        <f>IF(B21="",D20,-1*(MIN($B$3:B21)-B21))</f>
        <v>109.05</v>
      </c>
    </row>
    <row r="22" spans="1:4">
      <c r="A22" s="42" t="str">
        <f>Input!U25</f>
        <v>22-mag-2020</v>
      </c>
      <c r="B22" s="25">
        <f>Input!Y25</f>
        <v>139.05000000000001</v>
      </c>
      <c r="C22" s="42">
        <f>IF(B22=0,C21,-1*(MAX($B$3:B22)-B22))</f>
        <v>0</v>
      </c>
      <c r="D22" s="25">
        <f>IF(B22="",D21,-1*(MIN($B$3:B22)-B22))</f>
        <v>139.05000000000001</v>
      </c>
    </row>
    <row r="23" spans="1:4">
      <c r="A23" s="42" t="str">
        <f>Input!U26</f>
        <v>22-mag-2020</v>
      </c>
      <c r="B23" s="25">
        <f>Input!Y26</f>
        <v>154.05000000000001</v>
      </c>
      <c r="C23" s="42">
        <f>IF(B23=0,C22,-1*(MAX($B$3:B23)-B23))</f>
        <v>0</v>
      </c>
      <c r="D23" s="25">
        <f>IF(B23="",D22,-1*(MIN($B$3:B23)-B23))</f>
        <v>154.05000000000001</v>
      </c>
    </row>
    <row r="24" spans="1:4">
      <c r="A24" s="42" t="str">
        <f>Input!U27</f>
        <v>22-mag-2020</v>
      </c>
      <c r="B24" s="25">
        <f>Input!Y27</f>
        <v>169.05</v>
      </c>
      <c r="C24" s="42">
        <f>IF(B24=0,C23,-1*(MAX($B$3:B24)-B24))</f>
        <v>0</v>
      </c>
      <c r="D24" s="25">
        <f>IF(B24="",D23,-1*(MIN($B$3:B24)-B24))</f>
        <v>169.05</v>
      </c>
    </row>
    <row r="25" spans="1:4">
      <c r="A25" s="42" t="str">
        <f>Input!U28</f>
        <v>22-mag-2020</v>
      </c>
      <c r="B25" s="25">
        <f>Input!Y28</f>
        <v>199.05</v>
      </c>
      <c r="C25" s="42">
        <f>IF(B25=0,C24,-1*(MAX($B$3:B25)-B25))</f>
        <v>0</v>
      </c>
      <c r="D25" s="25">
        <f>IF(B25="",D24,-1*(MIN($B$3:B25)-B25))</f>
        <v>199.05</v>
      </c>
    </row>
    <row r="26" spans="1:4">
      <c r="A26" s="42" t="str">
        <f>Input!U29</f>
        <v>22-mag-2020</v>
      </c>
      <c r="B26" s="25">
        <f>Input!Y29</f>
        <v>209.05</v>
      </c>
      <c r="C26" s="42">
        <f>IF(B26=0,C25,-1*(MAX($B$3:B26)-B26))</f>
        <v>0</v>
      </c>
      <c r="D26" s="25">
        <f>IF(B26="",D25,-1*(MIN($B$3:B26)-B26))</f>
        <v>209.05</v>
      </c>
    </row>
    <row r="27" spans="1:4">
      <c r="A27" s="42" t="str">
        <f>Input!U30</f>
        <v>22-mag-2020</v>
      </c>
      <c r="B27" s="25">
        <f>Input!Y30</f>
        <v>224.05</v>
      </c>
      <c r="C27" s="42">
        <f>IF(B27=0,C26,-1*(MAX($B$3:B27)-B27))</f>
        <v>0</v>
      </c>
      <c r="D27" s="25">
        <f>IF(B27="",D26,-1*(MIN($B$3:B27)-B27))</f>
        <v>224.05</v>
      </c>
    </row>
    <row r="28" spans="1:4">
      <c r="A28" s="42" t="str">
        <f>Input!U31</f>
        <v>22-mag-2020</v>
      </c>
      <c r="B28" s="25">
        <f>Input!Y31</f>
        <v>234.05</v>
      </c>
      <c r="C28" s="42">
        <f>IF(B28=0,C27,-1*(MAX($B$3:B28)-B28))</f>
        <v>0</v>
      </c>
      <c r="D28" s="25">
        <f>IF(B28="",D27,-1*(MIN($B$3:B28)-B28))</f>
        <v>234.05</v>
      </c>
    </row>
    <row r="29" spans="1:4">
      <c r="A29" s="42" t="str">
        <f>Input!U32</f>
        <v>22-mag-2020</v>
      </c>
      <c r="B29" s="25">
        <f>Input!Y32</f>
        <v>219.05</v>
      </c>
      <c r="C29" s="42">
        <f>IF(B29=0,C28,-1*(MAX($B$3:B29)-B29))</f>
        <v>-15</v>
      </c>
      <c r="D29" s="25">
        <f>IF(B29="",D28,-1*(MIN($B$3:B29)-B29))</f>
        <v>219.05</v>
      </c>
    </row>
    <row r="30" spans="1:4">
      <c r="A30" s="42" t="str">
        <f>Input!U33</f>
        <v>26-mag-2020</v>
      </c>
      <c r="B30" s="25">
        <f>Input!Y33</f>
        <v>234.05</v>
      </c>
      <c r="C30" s="42">
        <f>IF(B30=0,C29,-1*(MAX($B$3:B30)-B30))</f>
        <v>0</v>
      </c>
      <c r="D30" s="25">
        <f>IF(B30="",D29,-1*(MIN($B$3:B30)-B30))</f>
        <v>234.05</v>
      </c>
    </row>
    <row r="31" spans="1:4">
      <c r="A31" s="42" t="str">
        <f>Input!U34</f>
        <v>26-mag-2020</v>
      </c>
      <c r="B31" s="25">
        <f>Input!Y34</f>
        <v>244.05</v>
      </c>
      <c r="C31" s="42">
        <f>IF(B31=0,C30,-1*(MAX($B$3:B31)-B31))</f>
        <v>0</v>
      </c>
      <c r="D31" s="25">
        <f>IF(B31="",D30,-1*(MIN($B$3:B31)-B31))</f>
        <v>244.05</v>
      </c>
    </row>
    <row r="32" spans="1:4">
      <c r="A32" s="42" t="str">
        <f>Input!U35</f>
        <v>26-mag-2020</v>
      </c>
      <c r="B32" s="25">
        <f>Input!Y35</f>
        <v>264.05</v>
      </c>
      <c r="C32" s="42">
        <f>IF(B32=0,C31,-1*(MAX($B$3:B32)-B32))</f>
        <v>0</v>
      </c>
      <c r="D32" s="25">
        <f>IF(B32="",D31,-1*(MIN($B$3:B32)-B32))</f>
        <v>264.05</v>
      </c>
    </row>
    <row r="33" spans="1:4">
      <c r="A33" s="42" t="str">
        <f>Input!U36</f>
        <v>26-mag-2020</v>
      </c>
      <c r="B33" s="25">
        <f>Input!Y36</f>
        <v>294.05</v>
      </c>
      <c r="C33" s="42">
        <f>IF(B33=0,C32,-1*(MAX($B$3:B33)-B33))</f>
        <v>0</v>
      </c>
      <c r="D33" s="25">
        <f>IF(B33="",D32,-1*(MIN($B$3:B33)-B33))</f>
        <v>294.05</v>
      </c>
    </row>
    <row r="34" spans="1:4">
      <c r="A34" s="42" t="str">
        <f>Input!U37</f>
        <v>26-mag-2020</v>
      </c>
      <c r="B34" s="25">
        <f>Input!Y37</f>
        <v>304.05</v>
      </c>
      <c r="C34" s="42">
        <f>IF(B34=0,C33,-1*(MAX($B$3:B34)-B34))</f>
        <v>0</v>
      </c>
      <c r="D34" s="25">
        <f>IF(B34="",D33,-1*(MIN($B$3:B34)-B34))</f>
        <v>304.05</v>
      </c>
    </row>
    <row r="35" spans="1:4">
      <c r="A35" s="42" t="str">
        <f>Input!U38</f>
        <v>26-mag-2020</v>
      </c>
      <c r="B35" s="25">
        <f>Input!Y38</f>
        <v>314.05</v>
      </c>
      <c r="C35" s="42">
        <f>IF(B35=0,C34,-1*(MAX($B$3:B35)-B35))</f>
        <v>0</v>
      </c>
      <c r="D35" s="25">
        <f>IF(B35="",D34,-1*(MIN($B$3:B35)-B35))</f>
        <v>314.05</v>
      </c>
    </row>
    <row r="36" spans="1:4">
      <c r="A36" s="42" t="str">
        <f>Input!U39</f>
        <v>26-mag-2020</v>
      </c>
      <c r="B36" s="25">
        <f>Input!Y39</f>
        <v>294.05</v>
      </c>
      <c r="C36" s="42">
        <f>IF(B36=0,C35,-1*(MAX($B$3:B36)-B36))</f>
        <v>-20</v>
      </c>
      <c r="D36" s="25">
        <f>IF(B36="",D35,-1*(MIN($B$3:B36)-B36))</f>
        <v>294.05</v>
      </c>
    </row>
    <row r="37" spans="1:4">
      <c r="A37" s="42" t="str">
        <f>Input!U40</f>
        <v>26-mag-2020</v>
      </c>
      <c r="B37" s="25">
        <f>Input!Y40</f>
        <v>324.05</v>
      </c>
      <c r="C37" s="42">
        <f>IF(B37=0,C36,-1*(MAX($B$3:B37)-B37))</f>
        <v>0</v>
      </c>
      <c r="D37" s="25">
        <f>IF(B37="",D36,-1*(MIN($B$3:B37)-B37))</f>
        <v>324.05</v>
      </c>
    </row>
    <row r="38" spans="1:4">
      <c r="A38" s="42" t="str">
        <f>Input!U41</f>
        <v>27-mag-2020</v>
      </c>
      <c r="B38" s="25">
        <f>Input!Y41</f>
        <v>344.05</v>
      </c>
      <c r="C38" s="42">
        <f>IF(B38=0,C37,-1*(MAX($B$3:B38)-B38))</f>
        <v>0</v>
      </c>
      <c r="D38" s="25">
        <f>IF(B38="",D37,-1*(MIN($B$3:B38)-B38))</f>
        <v>344.05</v>
      </c>
    </row>
    <row r="39" spans="1:4">
      <c r="A39" s="42" t="str">
        <f>Input!U42</f>
        <v>27-mag-2020</v>
      </c>
      <c r="B39" s="25">
        <f>Input!Y42</f>
        <v>358.95</v>
      </c>
      <c r="C39" s="42">
        <f>IF(B39=0,C38,-1*(MAX($B$3:B39)-B39))</f>
        <v>0</v>
      </c>
      <c r="D39" s="25">
        <f>IF(B39="",D38,-1*(MIN($B$3:B39)-B39))</f>
        <v>358.95</v>
      </c>
    </row>
    <row r="40" spans="1:4">
      <c r="A40" s="42" t="str">
        <f>Input!U43</f>
        <v>29-mag-2020</v>
      </c>
      <c r="B40" s="25">
        <f>Input!Y43</f>
        <v>338.95</v>
      </c>
      <c r="C40" s="42">
        <f>IF(B40=0,C39,-1*(MAX($B$3:B40)-B40))</f>
        <v>-20</v>
      </c>
      <c r="D40" s="25">
        <f>IF(B40="",D39,-1*(MIN($B$3:B40)-B40))</f>
        <v>338.95</v>
      </c>
    </row>
    <row r="41" spans="1:4">
      <c r="A41" s="42" t="str">
        <f>Input!U44</f>
        <v xml:space="preserve">2-giu-2020 </v>
      </c>
      <c r="B41" s="25">
        <f>Input!Y44</f>
        <v>348.95</v>
      </c>
      <c r="C41" s="42">
        <f>IF(B41=0,C40,-1*(MAX($B$3:B41)-B41))</f>
        <v>-10</v>
      </c>
      <c r="D41" s="25">
        <f>IF(B41="",D40,-1*(MIN($B$3:B41)-B41))</f>
        <v>348.95</v>
      </c>
    </row>
    <row r="42" spans="1:4">
      <c r="A42" s="42" t="str">
        <f>Input!U45</f>
        <v xml:space="preserve">4-giu-2020 </v>
      </c>
      <c r="B42" s="25">
        <f>Input!Y45</f>
        <v>328.95</v>
      </c>
      <c r="C42" s="42">
        <f>IF(B42=0,C41,-1*(MAX($B$3:B42)-B42))</f>
        <v>-30</v>
      </c>
      <c r="D42" s="25">
        <f>IF(B42="",D41,-1*(MIN($B$3:B42)-B42))</f>
        <v>328.95</v>
      </c>
    </row>
    <row r="43" spans="1:4">
      <c r="A43" s="42" t="str">
        <f>Input!U46</f>
        <v xml:space="preserve">5-giu-2020 </v>
      </c>
      <c r="B43" s="25">
        <f>Input!Y46</f>
        <v>393.95</v>
      </c>
      <c r="C43" s="42">
        <f>IF(B43=0,C42,-1*(MAX($B$3:B43)-B43))</f>
        <v>0</v>
      </c>
      <c r="D43" s="25">
        <f>IF(B43="",D42,-1*(MIN($B$3:B43)-B43))</f>
        <v>393.95</v>
      </c>
    </row>
    <row r="44" spans="1:4">
      <c r="A44" s="42" t="str">
        <f>Input!U47</f>
        <v xml:space="preserve">8-giu-2020 </v>
      </c>
      <c r="B44" s="25">
        <f>Input!Y47</f>
        <v>403.95</v>
      </c>
      <c r="C44" s="42">
        <f>IF(B44=0,C43,-1*(MAX($B$3:B44)-B44))</f>
        <v>0</v>
      </c>
      <c r="D44" s="25">
        <f>IF(B44="",D43,-1*(MIN($B$3:B44)-B44))</f>
        <v>403.95</v>
      </c>
    </row>
    <row r="45" spans="1:4">
      <c r="A45" s="42" t="str">
        <f>Input!U48</f>
        <v xml:space="preserve">8-giu-2020 </v>
      </c>
      <c r="B45" s="25">
        <f>Input!Y48</f>
        <v>383.95</v>
      </c>
      <c r="C45" s="42">
        <f>IF(B45=0,C44,-1*(MAX($B$3:B45)-B45))</f>
        <v>-20</v>
      </c>
      <c r="D45" s="25">
        <f>IF(B45="",D44,-1*(MIN($B$3:B45)-B45))</f>
        <v>383.95</v>
      </c>
    </row>
    <row r="46" spans="1:4">
      <c r="A46" s="42" t="str">
        <f>Input!U49</f>
        <v xml:space="preserve">8-giu-2020 </v>
      </c>
      <c r="B46" s="25">
        <f>Input!Y49</f>
        <v>393.95</v>
      </c>
      <c r="C46" s="42">
        <f>IF(B46=0,C45,-1*(MAX($B$3:B46)-B46))</f>
        <v>-10</v>
      </c>
      <c r="D46" s="25">
        <f>IF(B46="",D45,-1*(MIN($B$3:B46)-B46))</f>
        <v>393.95</v>
      </c>
    </row>
    <row r="47" spans="1:4">
      <c r="A47" s="42" t="str">
        <f>Input!U50</f>
        <v xml:space="preserve">8-giu-2020 </v>
      </c>
      <c r="B47" s="25">
        <f>Input!Y50</f>
        <v>373.95</v>
      </c>
      <c r="C47" s="42">
        <f>IF(B47=0,C46,-1*(MAX($B$3:B47)-B47))</f>
        <v>-30</v>
      </c>
      <c r="D47" s="25">
        <f>IF(B47="",D46,-1*(MIN($B$3:B47)-B47))</f>
        <v>373.95</v>
      </c>
    </row>
    <row r="48" spans="1:4">
      <c r="A48" s="42" t="str">
        <f>Input!U51</f>
        <v xml:space="preserve">8-giu-2020 </v>
      </c>
      <c r="B48" s="25">
        <f>Input!Y51</f>
        <v>381.45</v>
      </c>
      <c r="C48" s="42">
        <f>IF(B48=0,C47,-1*(MAX($B$3:B48)-B48))</f>
        <v>-22.5</v>
      </c>
      <c r="D48" s="25">
        <f>IF(B48="",D47,-1*(MIN($B$3:B48)-B48))</f>
        <v>381.45</v>
      </c>
    </row>
    <row r="49" spans="1:4">
      <c r="A49" s="42" t="str">
        <f>Input!U52</f>
        <v xml:space="preserve">9-giu-2020 </v>
      </c>
      <c r="B49" s="25">
        <f>Input!Y52</f>
        <v>361.45</v>
      </c>
      <c r="C49" s="42">
        <f>IF(B49=0,C48,-1*(MAX($B$3:B49)-B49))</f>
        <v>-42.5</v>
      </c>
      <c r="D49" s="25">
        <f>IF(B49="",D48,-1*(MIN($B$3:B49)-B49))</f>
        <v>361.45</v>
      </c>
    </row>
    <row r="50" spans="1:4">
      <c r="A50" s="42" t="str">
        <f>Input!U53</f>
        <v>11-giu-2020</v>
      </c>
      <c r="B50" s="25">
        <f>Input!Y53</f>
        <v>346.45</v>
      </c>
      <c r="C50" s="42">
        <f>IF(B50=0,C49,-1*(MAX($B$3:B50)-B50))</f>
        <v>-57.5</v>
      </c>
      <c r="D50" s="25">
        <f>IF(B50="",D49,-1*(MIN($B$3:B50)-B50))</f>
        <v>346.45</v>
      </c>
    </row>
    <row r="51" spans="1:4">
      <c r="A51" s="42" t="str">
        <f>Input!U54</f>
        <v>11-giu-2020</v>
      </c>
      <c r="B51" s="25">
        <f>Input!Y54</f>
        <v>361.45</v>
      </c>
      <c r="C51" s="42">
        <f>IF(B51=0,C50,-1*(MAX($B$3:B51)-B51))</f>
        <v>-42.5</v>
      </c>
      <c r="D51" s="25">
        <f>IF(B51="",D50,-1*(MIN($B$3:B51)-B51))</f>
        <v>361.45</v>
      </c>
    </row>
    <row r="52" spans="1:4">
      <c r="A52" s="42" t="str">
        <f>Input!U55</f>
        <v>11-giu-2020</v>
      </c>
      <c r="B52" s="25">
        <f>Input!Y55</f>
        <v>371.45</v>
      </c>
      <c r="C52" s="42">
        <f>IF(B52=0,C51,-1*(MAX($B$3:B52)-B52))</f>
        <v>-32.5</v>
      </c>
      <c r="D52" s="25">
        <f>IF(B52="",D51,-1*(MIN($B$3:B52)-B52))</f>
        <v>371.45</v>
      </c>
    </row>
    <row r="53" spans="1:4">
      <c r="A53" s="42" t="str">
        <f>Input!U56</f>
        <v>16-giu-2020</v>
      </c>
      <c r="B53" s="25">
        <f>Input!Y56</f>
        <v>381.45</v>
      </c>
      <c r="C53" s="42">
        <f>IF(B53=0,C52,-1*(MAX($B$3:B53)-B53))</f>
        <v>-22.5</v>
      </c>
      <c r="D53" s="25">
        <f>IF(B53="",D52,-1*(MIN($B$3:B53)-B53))</f>
        <v>381.45</v>
      </c>
    </row>
    <row r="54" spans="1:4">
      <c r="A54" s="42" t="str">
        <f>Input!U57</f>
        <v>19-giu-2020</v>
      </c>
      <c r="B54" s="25">
        <f>Input!Y57</f>
        <v>391.45</v>
      </c>
      <c r="C54" s="42">
        <f>IF(B54=0,C53,-1*(MAX($B$3:B54)-B54))</f>
        <v>-12.5</v>
      </c>
      <c r="D54" s="25">
        <f>IF(B54="",D53,-1*(MIN($B$3:B54)-B54))</f>
        <v>391.45</v>
      </c>
    </row>
    <row r="55" spans="1:4">
      <c r="A55" s="42" t="str">
        <f>Input!U58</f>
        <v>19-giu-2020</v>
      </c>
      <c r="B55" s="25">
        <f>Input!Y58</f>
        <v>401.45</v>
      </c>
      <c r="C55" s="42">
        <f>IF(B55=0,C54,-1*(MAX($B$3:B55)-B55))</f>
        <v>-2.5</v>
      </c>
      <c r="D55" s="25">
        <f>IF(B55="",D54,-1*(MIN($B$3:B55)-B55))</f>
        <v>401.45</v>
      </c>
    </row>
    <row r="56" spans="1:4">
      <c r="A56" s="42" t="str">
        <f>Input!U59</f>
        <v>19-giu-2020</v>
      </c>
      <c r="B56" s="25">
        <f>Input!Y59</f>
        <v>381.45</v>
      </c>
      <c r="C56" s="42">
        <f>IF(B56=0,C55,-1*(MAX($B$3:B56)-B56))</f>
        <v>-22.5</v>
      </c>
      <c r="D56" s="25">
        <f>IF(B56="",D55,-1*(MIN($B$3:B56)-B56))</f>
        <v>381.45</v>
      </c>
    </row>
    <row r="57" spans="1:4">
      <c r="A57" s="42" t="str">
        <f>Input!U60</f>
        <v>23-giu-2020</v>
      </c>
      <c r="B57" s="25">
        <f>Input!Y60</f>
        <v>391.45</v>
      </c>
      <c r="C57" s="42">
        <f>IF(B57=0,C56,-1*(MAX($B$3:B57)-B57))</f>
        <v>-12.5</v>
      </c>
      <c r="D57" s="25">
        <f>IF(B57="",D56,-1*(MIN($B$3:B57)-B57))</f>
        <v>391.45</v>
      </c>
    </row>
    <row r="58" spans="1:4">
      <c r="A58" s="42" t="str">
        <f>Input!U61</f>
        <v>23-giu-2020</v>
      </c>
      <c r="B58" s="25">
        <f>Input!Y61</f>
        <v>401.45</v>
      </c>
      <c r="C58" s="42">
        <f>IF(B58=0,C57,-1*(MAX($B$3:B58)-B58))</f>
        <v>-2.5</v>
      </c>
      <c r="D58" s="25">
        <f>IF(B58="",D57,-1*(MIN($B$3:B58)-B58))</f>
        <v>401.45</v>
      </c>
    </row>
    <row r="59" spans="1:4">
      <c r="A59" s="42" t="str">
        <f>Input!U62</f>
        <v>23-giu-2020</v>
      </c>
      <c r="B59" s="25">
        <f>Input!Y62</f>
        <v>381.45</v>
      </c>
      <c r="C59" s="42">
        <f>IF(B59=0,C58,-1*(MAX($B$3:B59)-B59))</f>
        <v>-22.5</v>
      </c>
      <c r="D59" s="25">
        <f>IF(B59="",D58,-1*(MIN($B$3:B59)-B59))</f>
        <v>381.45</v>
      </c>
    </row>
    <row r="60" spans="1:4">
      <c r="A60" s="42" t="str">
        <f>Input!U63</f>
        <v>23-giu-2020</v>
      </c>
      <c r="B60" s="25">
        <f>Input!Y63</f>
        <v>401.45</v>
      </c>
      <c r="C60" s="42">
        <f>IF(B60=0,C59,-1*(MAX($B$3:B60)-B60))</f>
        <v>-2.5</v>
      </c>
      <c r="D60" s="25">
        <f>IF(B60="",D59,-1*(MIN($B$3:B60)-B60))</f>
        <v>401.45</v>
      </c>
    </row>
    <row r="61" spans="1:4">
      <c r="A61" s="42" t="str">
        <f>Input!U64</f>
        <v>23-giu-2020</v>
      </c>
      <c r="B61" s="25">
        <f>Input!Y64</f>
        <v>411.45</v>
      </c>
      <c r="C61" s="42">
        <f>IF(B61=0,C60,-1*(MAX($B$3:B61)-B61))</f>
        <v>0</v>
      </c>
      <c r="D61" s="25">
        <f>IF(B61="",D60,-1*(MIN($B$3:B61)-B61))</f>
        <v>411.45</v>
      </c>
    </row>
    <row r="62" spans="1:4">
      <c r="A62" s="42" t="str">
        <f>Input!U65</f>
        <v>24-giu-2020</v>
      </c>
      <c r="B62" s="25">
        <f>Input!Y65</f>
        <v>396.45</v>
      </c>
      <c r="C62" s="42">
        <f>IF(B62=0,C61,-1*(MAX($B$3:B62)-B62))</f>
        <v>-15</v>
      </c>
      <c r="D62" s="25">
        <f>IF(B62="",D61,-1*(MIN($B$3:B62)-B62))</f>
        <v>396.45</v>
      </c>
    </row>
    <row r="63" spans="1:4">
      <c r="A63" s="42" t="str">
        <f>Input!U66</f>
        <v>25-giu-2020</v>
      </c>
      <c r="B63" s="25">
        <f>Input!Y66</f>
        <v>406.45</v>
      </c>
      <c r="C63" s="42">
        <f>IF(B63=0,C62,-1*(MAX($B$3:B63)-B63))</f>
        <v>-5</v>
      </c>
      <c r="D63" s="25">
        <f>IF(B63="",D62,-1*(MIN($B$3:B63)-B63))</f>
        <v>406.45</v>
      </c>
    </row>
    <row r="64" spans="1:4">
      <c r="A64" s="42" t="str">
        <f>Input!U67</f>
        <v xml:space="preserve">2-lug-2020 </v>
      </c>
      <c r="B64" s="25">
        <f>Input!Y67</f>
        <v>391.45</v>
      </c>
      <c r="C64" s="42">
        <f>IF(B64=0,C63,-1*(MAX($B$3:B64)-B64))</f>
        <v>-20</v>
      </c>
      <c r="D64" s="25">
        <f>IF(B64="",D63,-1*(MIN($B$3:B64)-B64))</f>
        <v>391.45</v>
      </c>
    </row>
    <row r="65" spans="1:4">
      <c r="A65" s="42" t="str">
        <f>Input!U68</f>
        <v xml:space="preserve">6-lug-2020 </v>
      </c>
      <c r="B65" s="25">
        <f>Input!Y68</f>
        <v>406.45</v>
      </c>
      <c r="C65" s="42">
        <f>IF(B65=0,C64,-1*(MAX($B$3:B65)-B65))</f>
        <v>-5</v>
      </c>
      <c r="D65" s="25">
        <f>IF(B65="",D64,-1*(MIN($B$3:B65)-B65))</f>
        <v>406.45</v>
      </c>
    </row>
    <row r="66" spans="1:4">
      <c r="A66" s="42" t="str">
        <f>Input!U69</f>
        <v xml:space="preserve">7-lug-2020 </v>
      </c>
      <c r="B66" s="25">
        <f>Input!Y69</f>
        <v>421.45</v>
      </c>
      <c r="C66" s="42">
        <f>IF(B66=0,C65,-1*(MAX($B$3:B66)-B66))</f>
        <v>0</v>
      </c>
      <c r="D66" s="25">
        <f>IF(B66="",D65,-1*(MIN($B$3:B66)-B66))</f>
        <v>421.45</v>
      </c>
    </row>
    <row r="67" spans="1:4">
      <c r="A67" s="42" t="str">
        <f>Input!U70</f>
        <v xml:space="preserve">9-lug-2020 </v>
      </c>
      <c r="B67" s="25">
        <f>Input!Y70</f>
        <v>436.45</v>
      </c>
      <c r="C67" s="42">
        <f>IF(B67=0,C66,-1*(MAX($B$3:B67)-B67))</f>
        <v>0</v>
      </c>
      <c r="D67" s="25">
        <f>IF(B67="",D66,-1*(MIN($B$3:B67)-B67))</f>
        <v>436.45</v>
      </c>
    </row>
    <row r="68" spans="1:4">
      <c r="A68" s="42" t="str">
        <f>Input!U71</f>
        <v>14-lug-2020</v>
      </c>
      <c r="B68" s="25">
        <f>Input!Y71</f>
        <v>416.45</v>
      </c>
      <c r="C68" s="42">
        <f>IF(B68=0,C67,-1*(MAX($B$3:B68)-B68))</f>
        <v>-20</v>
      </c>
      <c r="D68" s="25">
        <f>IF(B68="",D67,-1*(MIN($B$3:B68)-B68))</f>
        <v>416.45</v>
      </c>
    </row>
    <row r="69" spans="1:4">
      <c r="A69" s="42" t="str">
        <f>Input!U72</f>
        <v>14-lug-2020</v>
      </c>
      <c r="B69" s="25">
        <f>Input!Y72</f>
        <v>396.45</v>
      </c>
      <c r="C69" s="42">
        <f>IF(B69=0,C68,-1*(MAX($B$3:B69)-B69))</f>
        <v>-40</v>
      </c>
      <c r="D69" s="25">
        <f>IF(B69="",D68,-1*(MIN($B$3:B69)-B69))</f>
        <v>396.45</v>
      </c>
    </row>
    <row r="70" spans="1:4">
      <c r="A70" s="42" t="str">
        <f>Input!U73</f>
        <v>15-lug-2020</v>
      </c>
      <c r="B70" s="25">
        <f>Input!Y73</f>
        <v>406.45</v>
      </c>
      <c r="C70" s="42">
        <f>IF(B70=0,C69,-1*(MAX($B$3:B70)-B70))</f>
        <v>-30</v>
      </c>
      <c r="D70" s="25">
        <f>IF(B70="",D69,-1*(MIN($B$3:B70)-B70))</f>
        <v>406.45</v>
      </c>
    </row>
    <row r="71" spans="1:4">
      <c r="A71" s="42" t="str">
        <f>Input!U74</f>
        <v>15-lug-2020</v>
      </c>
      <c r="B71" s="25">
        <f>Input!Y74</f>
        <v>386.45</v>
      </c>
      <c r="C71" s="42">
        <f>IF(B71=0,C70,-1*(MAX($B$3:B71)-B71))</f>
        <v>-50</v>
      </c>
      <c r="D71" s="25">
        <f>IF(B71="",D70,-1*(MIN($B$3:B71)-B71))</f>
        <v>386.45</v>
      </c>
    </row>
    <row r="72" spans="1:4">
      <c r="A72" s="42" t="str">
        <f>Input!U75</f>
        <v>17-lug-2020</v>
      </c>
      <c r="B72" s="25">
        <f>Input!Y75</f>
        <v>366.45</v>
      </c>
      <c r="C72" s="42">
        <f>IF(B72=0,C71,-1*(MAX($B$3:B72)-B72))</f>
        <v>-70</v>
      </c>
      <c r="D72" s="25">
        <f>IF(B72="",D71,-1*(MIN($B$3:B72)-B72))</f>
        <v>366.45</v>
      </c>
    </row>
    <row r="73" spans="1:4">
      <c r="A73" s="42" t="str">
        <f>Input!U76</f>
        <v>17-lug-2020</v>
      </c>
      <c r="B73" s="25">
        <f>Input!Y76</f>
        <v>346.45</v>
      </c>
      <c r="C73" s="42">
        <f>IF(B73=0,C72,-1*(MAX($B$3:B73)-B73))</f>
        <v>-90</v>
      </c>
      <c r="D73" s="25">
        <f>IF(B73="",D72,-1*(MIN($B$3:B73)-B73))</f>
        <v>346.45</v>
      </c>
    </row>
    <row r="74" spans="1:4">
      <c r="A74" s="42" t="str">
        <f>Input!U77</f>
        <v>20-lug-2020</v>
      </c>
      <c r="B74" s="25">
        <f>Input!Y77</f>
        <v>356.45</v>
      </c>
      <c r="C74" s="42">
        <f>IF(B74=0,C73,-1*(MAX($B$3:B74)-B74))</f>
        <v>-80</v>
      </c>
      <c r="D74" s="25">
        <f>IF(B74="",D73,-1*(MIN($B$3:B74)-B74))</f>
        <v>356.45</v>
      </c>
    </row>
    <row r="75" spans="1:4">
      <c r="A75" s="42" t="str">
        <f>Input!U78</f>
        <v>20-lug-2020</v>
      </c>
      <c r="B75" s="25">
        <f>Input!Y78</f>
        <v>363.95</v>
      </c>
      <c r="C75" s="42">
        <f>IF(B75=0,C74,-1*(MAX($B$3:B75)-B75))</f>
        <v>-72.5</v>
      </c>
      <c r="D75" s="25">
        <f>IF(B75="",D74,-1*(MIN($B$3:B75)-B75))</f>
        <v>363.95</v>
      </c>
    </row>
    <row r="76" spans="1:4">
      <c r="A76" s="42" t="str">
        <f>Input!U79</f>
        <v>22-lug-2020</v>
      </c>
      <c r="B76" s="25">
        <f>Input!Y79</f>
        <v>373.95</v>
      </c>
      <c r="C76" s="42">
        <f>IF(B76=0,C75,-1*(MAX($B$3:B76)-B76))</f>
        <v>-62.5</v>
      </c>
      <c r="D76" s="25">
        <f>IF(B76="",D75,-1*(MIN($B$3:B76)-B76))</f>
        <v>373.95</v>
      </c>
    </row>
    <row r="77" spans="1:4">
      <c r="A77" s="42" t="str">
        <f>Input!U80</f>
        <v>22-lug-2020</v>
      </c>
      <c r="B77" s="25">
        <f>Input!Y80</f>
        <v>388.95</v>
      </c>
      <c r="C77" s="42">
        <f>IF(B77=0,C76,-1*(MAX($B$3:B77)-B77))</f>
        <v>-47.5</v>
      </c>
      <c r="D77" s="25">
        <f>IF(B77="",D76,-1*(MIN($B$3:B77)-B77))</f>
        <v>388.95</v>
      </c>
    </row>
    <row r="78" spans="1:4">
      <c r="A78" s="42" t="str">
        <f>Input!U81</f>
        <v>23-lug-2020</v>
      </c>
      <c r="B78" s="25">
        <f>Input!Y81</f>
        <v>368.95</v>
      </c>
      <c r="C78" s="42">
        <f>IF(B78=0,C77,-1*(MAX($B$3:B78)-B78))</f>
        <v>-67.5</v>
      </c>
      <c r="D78" s="25">
        <f>IF(B78="",D77,-1*(MIN($B$3:B78)-B78))</f>
        <v>368.95</v>
      </c>
    </row>
    <row r="79" spans="1:4">
      <c r="A79" s="42" t="str">
        <f>Input!U82</f>
        <v>24-lug-2020</v>
      </c>
      <c r="B79" s="25">
        <f>Input!Y82</f>
        <v>388.95</v>
      </c>
      <c r="C79" s="42">
        <f>IF(B79=0,C78,-1*(MAX($B$3:B79)-B79))</f>
        <v>-47.5</v>
      </c>
      <c r="D79" s="25">
        <f>IF(B79="",D78,-1*(MIN($B$3:B79)-B79))</f>
        <v>388.95</v>
      </c>
    </row>
    <row r="80" spans="1:4">
      <c r="A80" s="42" t="str">
        <f>Input!U83</f>
        <v>24-lug-2020</v>
      </c>
      <c r="B80" s="25">
        <f>Input!Y83</f>
        <v>398.95</v>
      </c>
      <c r="C80" s="42">
        <f>IF(B80=0,C79,-1*(MAX($B$3:B80)-B80))</f>
        <v>-37.5</v>
      </c>
      <c r="D80" s="25">
        <f>IF(B80="",D79,-1*(MIN($B$3:B80)-B80))</f>
        <v>398.95</v>
      </c>
    </row>
    <row r="81" spans="1:4">
      <c r="A81" s="42" t="str">
        <f>Input!U84</f>
        <v>24-lug-2020</v>
      </c>
      <c r="B81" s="25">
        <f>Input!Y84</f>
        <v>408.95</v>
      </c>
      <c r="C81" s="42">
        <f>IF(B81=0,C80,-1*(MAX($B$3:B81)-B81))</f>
        <v>-27.5</v>
      </c>
      <c r="D81" s="25">
        <f>IF(B81="",D80,-1*(MIN($B$3:B81)-B81))</f>
        <v>408.95</v>
      </c>
    </row>
    <row r="82" spans="1:4">
      <c r="A82" s="42" t="str">
        <f>Input!U85</f>
        <v>27-lug-2020</v>
      </c>
      <c r="B82" s="25">
        <f>Input!Y85</f>
        <v>418.95</v>
      </c>
      <c r="C82" s="42">
        <f>IF(B82=0,C81,-1*(MAX($B$3:B82)-B82))</f>
        <v>-17.5</v>
      </c>
      <c r="D82" s="25">
        <f>IF(B82="",D81,-1*(MIN($B$3:B82)-B82))</f>
        <v>418.95</v>
      </c>
    </row>
    <row r="83" spans="1:4">
      <c r="A83" s="42" t="str">
        <f>Input!U86</f>
        <v>29-lug-2020</v>
      </c>
      <c r="B83" s="25">
        <f>Input!Y86</f>
        <v>428.95</v>
      </c>
      <c r="C83" s="42">
        <f>IF(B83=0,C82,-1*(MAX($B$3:B83)-B83))</f>
        <v>-7.5</v>
      </c>
      <c r="D83" s="25">
        <f>IF(B83="",D82,-1*(MIN($B$3:B83)-B83))</f>
        <v>428.95</v>
      </c>
    </row>
    <row r="84" spans="1:4">
      <c r="A84" s="42" t="str">
        <f>Input!U87</f>
        <v>30-lug-2020</v>
      </c>
      <c r="B84" s="25">
        <f>Input!Y87</f>
        <v>448.95</v>
      </c>
      <c r="C84" s="42">
        <f>IF(B84=0,C83,-1*(MAX($B$3:B84)-B84))</f>
        <v>0</v>
      </c>
      <c r="D84" s="25">
        <f>IF(B84="",D83,-1*(MIN($B$3:B84)-B84))</f>
        <v>448.95</v>
      </c>
    </row>
    <row r="85" spans="1:4">
      <c r="A85" s="42" t="str">
        <f>Input!U88</f>
        <v>30-lug-2020</v>
      </c>
      <c r="B85" s="25">
        <f>Input!Y88</f>
        <v>471.45</v>
      </c>
      <c r="C85" s="42">
        <f>IF(B85=0,C84,-1*(MAX($B$3:B85)-B85))</f>
        <v>0</v>
      </c>
      <c r="D85" s="25">
        <f>IF(B85="",D84,-1*(MIN($B$3:B85)-B85))</f>
        <v>471.45</v>
      </c>
    </row>
    <row r="86" spans="1:4">
      <c r="A86" s="42" t="str">
        <f>Input!U89</f>
        <v xml:space="preserve">3-ago-2020 </v>
      </c>
      <c r="B86" s="25">
        <f>Input!Y89</f>
        <v>491.45</v>
      </c>
      <c r="C86" s="42">
        <f>IF(B86=0,C85,-1*(MAX($B$3:B86)-B86))</f>
        <v>0</v>
      </c>
      <c r="D86" s="25">
        <f>IF(B86="",D85,-1*(MIN($B$3:B86)-B86))</f>
        <v>491.45</v>
      </c>
    </row>
    <row r="87" spans="1:4">
      <c r="A87" s="42" t="str">
        <f>Input!U90</f>
        <v xml:space="preserve">5-ago-2020 </v>
      </c>
      <c r="B87" s="25">
        <f>Input!Y90</f>
        <v>506.45</v>
      </c>
      <c r="C87" s="42">
        <f>IF(B87=0,C86,-1*(MAX($B$3:B87)-B87))</f>
        <v>0</v>
      </c>
      <c r="D87" s="25">
        <f>IF(B87="",D86,-1*(MIN($B$3:B87)-B87))</f>
        <v>506.45</v>
      </c>
    </row>
    <row r="88" spans="1:4">
      <c r="A88" s="42" t="str">
        <f>Input!U91</f>
        <v xml:space="preserve">6-ago-2020 </v>
      </c>
      <c r="B88" s="25">
        <f>Input!Y91</f>
        <v>516.45000000000005</v>
      </c>
      <c r="C88" s="42">
        <f>IF(B88=0,C87,-1*(MAX($B$3:B88)-B88))</f>
        <v>0</v>
      </c>
      <c r="D88" s="25">
        <f>IF(B88="",D87,-1*(MIN($B$3:B88)-B88))</f>
        <v>516.45000000000005</v>
      </c>
    </row>
    <row r="89" spans="1:4">
      <c r="A89" s="42" t="str">
        <f>Input!U92</f>
        <v xml:space="preserve">6-ago-2020 </v>
      </c>
      <c r="B89" s="25">
        <f>Input!Y92</f>
        <v>526.45000000000005</v>
      </c>
      <c r="C89" s="42">
        <f>IF(B89=0,C88,-1*(MAX($B$3:B89)-B89))</f>
        <v>0</v>
      </c>
      <c r="D89" s="25">
        <f>IF(B89="",D88,-1*(MIN($B$3:B89)-B89))</f>
        <v>526.45000000000005</v>
      </c>
    </row>
    <row r="90" spans="1:4">
      <c r="A90" s="42" t="str">
        <f>Input!U93</f>
        <v xml:space="preserve">7-ago-2020 </v>
      </c>
      <c r="B90" s="25">
        <f>Input!Y93</f>
        <v>536.25</v>
      </c>
      <c r="C90" s="42">
        <f>IF(B90=0,C89,-1*(MAX($B$3:B90)-B90))</f>
        <v>0</v>
      </c>
      <c r="D90" s="25">
        <f>IF(B90="",D89,-1*(MIN($B$3:B90)-B90))</f>
        <v>536.25</v>
      </c>
    </row>
    <row r="91" spans="1:4">
      <c r="A91" s="42" t="str">
        <f>Input!U94</f>
        <v>10-ago-2020</v>
      </c>
      <c r="B91" s="25">
        <f>Input!Y94</f>
        <v>516.25</v>
      </c>
      <c r="C91" s="42">
        <f>IF(B91=0,C90,-1*(MAX($B$3:B91)-B91))</f>
        <v>-20</v>
      </c>
      <c r="D91" s="25">
        <f>IF(B91="",D90,-1*(MIN($B$3:B91)-B91))</f>
        <v>516.25</v>
      </c>
    </row>
    <row r="92" spans="1:4">
      <c r="A92" s="42" t="str">
        <f>Input!U95</f>
        <v>10-ago-2020</v>
      </c>
      <c r="B92" s="25">
        <f>Input!Y95</f>
        <v>496.25</v>
      </c>
      <c r="C92" s="42">
        <f>IF(B92=0,C91,-1*(MAX($B$3:B92)-B92))</f>
        <v>-40</v>
      </c>
      <c r="D92" s="25">
        <f>IF(B92="",D91,-1*(MIN($B$3:B92)-B92))</f>
        <v>496.25</v>
      </c>
    </row>
    <row r="93" spans="1:4">
      <c r="A93" s="42" t="str">
        <f>Input!U96</f>
        <v>11-ago-2020</v>
      </c>
      <c r="B93" s="25">
        <f>Input!Y96</f>
        <v>476.25</v>
      </c>
      <c r="C93" s="42">
        <f>IF(B93=0,C92,-1*(MAX($B$3:B93)-B93))</f>
        <v>-60</v>
      </c>
      <c r="D93" s="25">
        <f>IF(B93="",D92,-1*(MIN($B$3:B93)-B93))</f>
        <v>476.25</v>
      </c>
    </row>
    <row r="94" spans="1:4">
      <c r="A94" s="42" t="str">
        <f>Input!U97</f>
        <v>11-ago-2020</v>
      </c>
      <c r="B94" s="25">
        <f>Input!Y97</f>
        <v>491.25</v>
      </c>
      <c r="C94" s="42">
        <f>IF(B94=0,C93,-1*(MAX($B$3:B94)-B94))</f>
        <v>-45</v>
      </c>
      <c r="D94" s="25">
        <f>IF(B94="",D93,-1*(MIN($B$3:B94)-B94))</f>
        <v>491.25</v>
      </c>
    </row>
    <row r="95" spans="1:4">
      <c r="A95" s="42" t="str">
        <f>Input!U98</f>
        <v>13-ago-2020</v>
      </c>
      <c r="B95" s="25">
        <f>Input!Y98</f>
        <v>511.25</v>
      </c>
      <c r="C95" s="42">
        <f>IF(B95=0,C94,-1*(MAX($B$3:B95)-B95))</f>
        <v>-25</v>
      </c>
      <c r="D95" s="25">
        <f>IF(B95="",D94,-1*(MIN($B$3:B95)-B95))</f>
        <v>511.25</v>
      </c>
    </row>
    <row r="96" spans="1:4">
      <c r="A96" s="42" t="str">
        <f>Input!U99</f>
        <v>13-ago-2020</v>
      </c>
      <c r="B96" s="25">
        <f>Input!Y99</f>
        <v>521.25</v>
      </c>
      <c r="C96" s="42">
        <f>IF(B96=0,C95,-1*(MAX($B$3:B96)-B96))</f>
        <v>-15</v>
      </c>
      <c r="D96" s="25">
        <f>IF(B96="",D95,-1*(MIN($B$3:B96)-B96))</f>
        <v>521.25</v>
      </c>
    </row>
    <row r="97" spans="1:4">
      <c r="A97" s="42" t="str">
        <f>Input!U100</f>
        <v>14-ago-2020</v>
      </c>
      <c r="B97" s="25">
        <f>Input!Y100</f>
        <v>556.25</v>
      </c>
      <c r="C97" s="42">
        <f>IF(B97=0,C96,-1*(MAX($B$3:B97)-B97))</f>
        <v>0</v>
      </c>
      <c r="D97" s="25">
        <f>IF(B97="",D96,-1*(MIN($B$3:B97)-B97))</f>
        <v>556.25</v>
      </c>
    </row>
    <row r="98" spans="1:4">
      <c r="A98" s="42" t="str">
        <f>Input!U101</f>
        <v>14-ago-2020</v>
      </c>
      <c r="B98" s="25">
        <f>Input!Y101</f>
        <v>606.25</v>
      </c>
      <c r="C98" s="42">
        <f>IF(B98=0,C97,-1*(MAX($B$3:B98)-B98))</f>
        <v>0</v>
      </c>
      <c r="D98" s="25">
        <f>IF(B98="",D97,-1*(MIN($B$3:B98)-B98))</f>
        <v>606.25</v>
      </c>
    </row>
    <row r="99" spans="1:4">
      <c r="A99" s="42" t="str">
        <f>Input!U102</f>
        <v>14-ago-2020</v>
      </c>
      <c r="B99" s="25">
        <f>Input!Y102</f>
        <v>656.25</v>
      </c>
      <c r="C99" s="42">
        <f>IF(B99=0,C98,-1*(MAX($B$3:B99)-B99))</f>
        <v>0</v>
      </c>
      <c r="D99" s="25">
        <f>IF(B99="",D98,-1*(MIN($B$3:B99)-B99))</f>
        <v>656.25</v>
      </c>
    </row>
    <row r="100" spans="1:4">
      <c r="A100" s="42" t="str">
        <f>Input!U103</f>
        <v>17-ago-2020</v>
      </c>
      <c r="B100" s="25">
        <f>Input!Y103</f>
        <v>671.25</v>
      </c>
      <c r="C100" s="42">
        <f>IF(B100=0,C99,-1*(MAX($B$3:B100)-B100))</f>
        <v>0</v>
      </c>
      <c r="D100" s="25">
        <f>IF(B100="",D99,-1*(MIN($B$3:B100)-B100))</f>
        <v>671.25</v>
      </c>
    </row>
    <row r="101" spans="1:4">
      <c r="A101" s="42" t="str">
        <f>Input!U104</f>
        <v>18-ago-2020</v>
      </c>
      <c r="B101" s="25">
        <f>Input!Y104</f>
        <v>721.25</v>
      </c>
      <c r="C101" s="42">
        <f>IF(B101=0,C100,-1*(MAX($B$3:B101)-B101))</f>
        <v>0</v>
      </c>
      <c r="D101" s="25">
        <f>IF(B101="",D100,-1*(MIN($B$3:B101)-B101))</f>
        <v>721.25</v>
      </c>
    </row>
    <row r="102" spans="1:4">
      <c r="A102" s="42" t="str">
        <f>Input!U105</f>
        <v>19-ago-2020</v>
      </c>
      <c r="B102" s="25">
        <f>Input!Y105</f>
        <v>701.25</v>
      </c>
      <c r="C102" s="42">
        <f>IF(B102=0,C101,-1*(MAX($B$3:B102)-B102))</f>
        <v>-20</v>
      </c>
      <c r="D102" s="25">
        <f>IF(B102="",D101,-1*(MIN($B$3:B102)-B102))</f>
        <v>701.25</v>
      </c>
    </row>
    <row r="103" spans="1:4">
      <c r="A103" s="42" t="str">
        <f>Input!U106</f>
        <v>20-ago-2020</v>
      </c>
      <c r="B103" s="25">
        <f>Input!Y106</f>
        <v>708.75</v>
      </c>
      <c r="C103" s="42">
        <f>IF(B103=0,C102,-1*(MAX($B$3:B103)-B103))</f>
        <v>-12.5</v>
      </c>
      <c r="D103" s="25">
        <f>IF(B103="",D102,-1*(MIN($B$3:B103)-B103))</f>
        <v>708.75</v>
      </c>
    </row>
    <row r="104" spans="1:4">
      <c r="A104" s="42" t="str">
        <f>Input!U107</f>
        <v>21-ago-2020</v>
      </c>
      <c r="B104" s="25">
        <f>Input!Y107</f>
        <v>720</v>
      </c>
      <c r="C104" s="42">
        <f>IF(B104=0,C103,-1*(MAX($B$3:B104)-B104))</f>
        <v>-1.25</v>
      </c>
      <c r="D104" s="25">
        <f>IF(B104="",D103,-1*(MIN($B$3:B104)-B104))</f>
        <v>720</v>
      </c>
    </row>
    <row r="105" spans="1:4">
      <c r="A105" s="42" t="str">
        <f>Input!U108</f>
        <v>25-ago-2020</v>
      </c>
      <c r="B105" s="25">
        <f>Input!Y108</f>
        <v>730</v>
      </c>
      <c r="C105" s="42">
        <f>IF(B105=0,C104,-1*(MAX($B$3:B105)-B105))</f>
        <v>0</v>
      </c>
      <c r="D105" s="25">
        <f>IF(B105="",D104,-1*(MIN($B$3:B105)-B105))</f>
        <v>730</v>
      </c>
    </row>
    <row r="106" spans="1:4">
      <c r="A106" s="42" t="str">
        <f>Input!U109</f>
        <v>25-ago-2020</v>
      </c>
      <c r="B106" s="25">
        <f>Input!Y109</f>
        <v>710</v>
      </c>
      <c r="C106" s="42">
        <f>IF(B106=0,C105,-1*(MAX($B$3:B106)-B106))</f>
        <v>-20</v>
      </c>
      <c r="D106" s="25">
        <f>IF(B106="",D105,-1*(MIN($B$3:B106)-B106))</f>
        <v>710</v>
      </c>
    </row>
    <row r="107" spans="1:4">
      <c r="A107" s="42" t="str">
        <f>Input!U110</f>
        <v>27-ago-2020</v>
      </c>
      <c r="B107" s="25">
        <f>Input!Y110</f>
        <v>725</v>
      </c>
      <c r="C107" s="42">
        <f>IF(B107=0,C106,-1*(MAX($B$3:B107)-B107))</f>
        <v>-5</v>
      </c>
      <c r="D107" s="25">
        <f>IF(B107="",D106,-1*(MIN($B$3:B107)-B107))</f>
        <v>725</v>
      </c>
    </row>
    <row r="108" spans="1:4">
      <c r="A108" s="42" t="str">
        <f>Input!U111</f>
        <v>27-ago-2020</v>
      </c>
      <c r="B108" s="25">
        <f>Input!Y111</f>
        <v>710</v>
      </c>
      <c r="C108" s="42">
        <f>IF(B108=0,C107,-1*(MAX($B$3:B108)-B108))</f>
        <v>-20</v>
      </c>
      <c r="D108" s="25">
        <f>IF(B108="",D107,-1*(MIN($B$3:B108)-B108))</f>
        <v>710</v>
      </c>
    </row>
    <row r="109" spans="1:4">
      <c r="A109" s="42" t="str">
        <f>Input!U112</f>
        <v>31-ago-2020</v>
      </c>
      <c r="B109" s="25">
        <f>Input!Y112</f>
        <v>690</v>
      </c>
      <c r="C109" s="42">
        <f>IF(B109=0,C108,-1*(MAX($B$3:B109)-B109))</f>
        <v>-40</v>
      </c>
      <c r="D109" s="25">
        <f>IF(B109="",D108,-1*(MIN($B$3:B109)-B109))</f>
        <v>690</v>
      </c>
    </row>
    <row r="110" spans="1:4">
      <c r="A110" s="42" t="str">
        <f>Input!U113</f>
        <v xml:space="preserve">1-set-2020 </v>
      </c>
      <c r="B110" s="25">
        <f>Input!Y113</f>
        <v>670</v>
      </c>
      <c r="C110" s="42">
        <f>IF(B110=0,C109,-1*(MAX($B$3:B110)-B110))</f>
        <v>-60</v>
      </c>
      <c r="D110" s="25">
        <f>IF(B110="",D109,-1*(MIN($B$3:B110)-B110))</f>
        <v>670</v>
      </c>
    </row>
    <row r="111" spans="1:4">
      <c r="A111" s="42" t="str">
        <f>Input!U114</f>
        <v xml:space="preserve">2-set-2020 </v>
      </c>
      <c r="B111" s="25">
        <f>Input!Y114</f>
        <v>680</v>
      </c>
      <c r="C111" s="42">
        <f>IF(B111=0,C110,-1*(MAX($B$3:B111)-B111))</f>
        <v>-50</v>
      </c>
      <c r="D111" s="25">
        <f>IF(B111="",D110,-1*(MIN($B$3:B111)-B111))</f>
        <v>680</v>
      </c>
    </row>
    <row r="112" spans="1:4">
      <c r="A112" s="42" t="str">
        <f>Input!U115</f>
        <v xml:space="preserve">2-set-2020 </v>
      </c>
      <c r="B112" s="25">
        <f>Input!Y115</f>
        <v>690</v>
      </c>
      <c r="C112" s="42">
        <f>IF(B112=0,C111,-1*(MAX($B$3:B112)-B112))</f>
        <v>-40</v>
      </c>
      <c r="D112" s="25">
        <f>IF(B112="",D111,-1*(MIN($B$3:B112)-B112))</f>
        <v>690</v>
      </c>
    </row>
    <row r="113" spans="1:4">
      <c r="A113" s="42" t="str">
        <f>Input!U116</f>
        <v xml:space="preserve">2-set-2020 </v>
      </c>
      <c r="B113" s="25">
        <f>Input!Y116</f>
        <v>705</v>
      </c>
      <c r="C113" s="42">
        <f>IF(B113=0,C112,-1*(MAX($B$3:B113)-B113))</f>
        <v>-25</v>
      </c>
      <c r="D113" s="25">
        <f>IF(B113="",D112,-1*(MIN($B$3:B113)-B113))</f>
        <v>705</v>
      </c>
    </row>
    <row r="114" spans="1:4">
      <c r="A114" s="42" t="str">
        <f>Input!U117</f>
        <v xml:space="preserve">3-set-2020 </v>
      </c>
      <c r="B114" s="25">
        <f>Input!Y117</f>
        <v>715</v>
      </c>
      <c r="C114" s="42">
        <f>IF(B114=0,C113,-1*(MAX($B$3:B114)-B114))</f>
        <v>-15</v>
      </c>
      <c r="D114" s="25">
        <f>IF(B114="",D113,-1*(MIN($B$3:B114)-B114))</f>
        <v>715</v>
      </c>
    </row>
    <row r="115" spans="1:4">
      <c r="A115" s="42" t="str">
        <f>Input!U118</f>
        <v xml:space="preserve">3-set-2020 </v>
      </c>
      <c r="B115" s="25">
        <f>Input!Y118</f>
        <v>735</v>
      </c>
      <c r="C115" s="42">
        <f>IF(B115=0,C114,-1*(MAX($B$3:B115)-B115))</f>
        <v>0</v>
      </c>
      <c r="D115" s="25">
        <f>IF(B115="",D114,-1*(MIN($B$3:B115)-B115))</f>
        <v>735</v>
      </c>
    </row>
    <row r="116" spans="1:4">
      <c r="A116" s="42" t="str">
        <f>Input!U119</f>
        <v xml:space="preserve">7-set-2020 </v>
      </c>
      <c r="B116" s="25">
        <f>Input!Y119</f>
        <v>750</v>
      </c>
      <c r="C116" s="42">
        <f>IF(B116=0,C115,-1*(MAX($B$3:B116)-B116))</f>
        <v>0</v>
      </c>
      <c r="D116" s="25">
        <f>IF(B116="",D115,-1*(MIN($B$3:B116)-B116))</f>
        <v>750</v>
      </c>
    </row>
    <row r="117" spans="1:4">
      <c r="A117" s="42" t="str">
        <f>Input!U120</f>
        <v xml:space="preserve">8-set-2020 </v>
      </c>
      <c r="B117" s="25">
        <f>Input!Y120</f>
        <v>765</v>
      </c>
      <c r="C117" s="42">
        <f>IF(B117=0,C116,-1*(MAX($B$3:B117)-B117))</f>
        <v>0</v>
      </c>
      <c r="D117" s="25">
        <f>IF(B117="",D116,-1*(MIN($B$3:B117)-B117))</f>
        <v>765</v>
      </c>
    </row>
    <row r="118" spans="1:4">
      <c r="A118" s="42" t="str">
        <f>Input!U121</f>
        <v xml:space="preserve">8-set-2020 </v>
      </c>
      <c r="B118" s="25">
        <f>Input!Y121</f>
        <v>776.25</v>
      </c>
      <c r="C118" s="42">
        <f>IF(B118=0,C117,-1*(MAX($B$3:B118)-B118))</f>
        <v>0</v>
      </c>
      <c r="D118" s="25">
        <f>IF(B118="",D117,-1*(MIN($B$3:B118)-B118))</f>
        <v>776.25</v>
      </c>
    </row>
    <row r="119" spans="1:4">
      <c r="A119" s="42" t="str">
        <f>Input!U122</f>
        <v>10-set-2020</v>
      </c>
      <c r="B119" s="25">
        <f>Input!Y122</f>
        <v>786.25</v>
      </c>
      <c r="C119" s="42">
        <f>IF(B119=0,C118,-1*(MAX($B$3:B119)-B119))</f>
        <v>0</v>
      </c>
      <c r="D119" s="25">
        <f>IF(B119="",D118,-1*(MIN($B$3:B119)-B119))</f>
        <v>786.25</v>
      </c>
    </row>
    <row r="120" spans="1:4">
      <c r="A120" s="42" t="str">
        <f>Input!U123</f>
        <v>10-set-2020</v>
      </c>
      <c r="B120" s="25">
        <f>Input!Y123</f>
        <v>766.25</v>
      </c>
      <c r="C120" s="42">
        <f>IF(B120=0,C119,-1*(MAX($B$3:B120)-B120))</f>
        <v>-20</v>
      </c>
      <c r="D120" s="25">
        <f>IF(B120="",D119,-1*(MIN($B$3:B120)-B120))</f>
        <v>766.25</v>
      </c>
    </row>
    <row r="121" spans="1:4">
      <c r="A121" s="42" t="str">
        <f>Input!U124</f>
        <v>10-set-2020</v>
      </c>
      <c r="B121" s="25">
        <f>Input!Y124</f>
        <v>746.25</v>
      </c>
      <c r="C121" s="42">
        <f>IF(B121=0,C120,-1*(MAX($B$3:B121)-B121))</f>
        <v>-40</v>
      </c>
      <c r="D121" s="25">
        <f>IF(B121="",D120,-1*(MIN($B$3:B121)-B121))</f>
        <v>746.25</v>
      </c>
    </row>
    <row r="122" spans="1:4">
      <c r="A122" s="42" t="str">
        <f>Input!U125</f>
        <v>10-set-2020</v>
      </c>
      <c r="B122" s="25">
        <f>Input!Y125</f>
        <v>726.25</v>
      </c>
      <c r="C122" s="42">
        <f>IF(B122=0,C121,-1*(MAX($B$3:B122)-B122))</f>
        <v>-60</v>
      </c>
      <c r="D122" s="25">
        <f>IF(B122="",D121,-1*(MIN($B$3:B122)-B122))</f>
        <v>726.25</v>
      </c>
    </row>
    <row r="123" spans="1:4">
      <c r="A123" s="42" t="str">
        <f>Input!U126</f>
        <v>15-set-2020</v>
      </c>
      <c r="B123" s="25">
        <f>Input!Y126</f>
        <v>736.25</v>
      </c>
      <c r="C123" s="42">
        <f>IF(B123=0,C122,-1*(MAX($B$3:B123)-B123))</f>
        <v>-50</v>
      </c>
      <c r="D123" s="25">
        <f>IF(B123="",D122,-1*(MIN($B$3:B123)-B123))</f>
        <v>736.25</v>
      </c>
    </row>
    <row r="124" spans="1:4">
      <c r="A124" s="42" t="str">
        <f>Input!U127</f>
        <v>16-set-2020</v>
      </c>
      <c r="B124" s="25">
        <f>Input!Y127</f>
        <v>746.25</v>
      </c>
      <c r="C124" s="42">
        <f>IF(B124=0,C123,-1*(MAX($B$3:B124)-B124))</f>
        <v>-40</v>
      </c>
      <c r="D124" s="25">
        <f>IF(B124="",D123,-1*(MIN($B$3:B124)-B124))</f>
        <v>746.25</v>
      </c>
    </row>
    <row r="125" spans="1:4">
      <c r="A125" s="42" t="str">
        <f>Input!U128</f>
        <v>17-set-2020</v>
      </c>
      <c r="B125" s="25">
        <f>Input!Y128</f>
        <v>756.25</v>
      </c>
      <c r="C125" s="42">
        <f>IF(B125=0,C124,-1*(MAX($B$3:B125)-B125))</f>
        <v>-30</v>
      </c>
      <c r="D125" s="25">
        <f>IF(B125="",D124,-1*(MIN($B$3:B125)-B125))</f>
        <v>756.25</v>
      </c>
    </row>
    <row r="126" spans="1:4">
      <c r="A126" s="42" t="str">
        <f>Input!U129</f>
        <v>25-set-2020</v>
      </c>
      <c r="B126" s="25">
        <f>Input!Y129</f>
        <v>731.25</v>
      </c>
      <c r="C126" s="42">
        <f>IF(B126=0,C125,-1*(MAX($B$3:B126)-B126))</f>
        <v>-55</v>
      </c>
      <c r="D126" s="25">
        <f>IF(B126="",D125,-1*(MIN($B$3:B126)-B126))</f>
        <v>731.25</v>
      </c>
    </row>
    <row r="127" spans="1:4">
      <c r="A127" s="42" t="str">
        <f>Input!U130</f>
        <v>29-set-2020</v>
      </c>
      <c r="B127" s="25">
        <f>Input!Y130</f>
        <v>741.25</v>
      </c>
      <c r="C127" s="42">
        <f>IF(B127=0,C126,-1*(MAX($B$3:B127)-B127))</f>
        <v>-45</v>
      </c>
      <c r="D127" s="25">
        <f>IF(B127="",D126,-1*(MIN($B$3:B127)-B127))</f>
        <v>741.25</v>
      </c>
    </row>
    <row r="128" spans="1:4">
      <c r="A128" s="42" t="str">
        <f>Input!U131</f>
        <v>30-set-2020</v>
      </c>
      <c r="B128" s="25">
        <f>Input!Y131</f>
        <v>751.25</v>
      </c>
      <c r="C128" s="42">
        <f>IF(B128=0,C127,-1*(MAX($B$3:B128)-B128))</f>
        <v>-35</v>
      </c>
      <c r="D128" s="25">
        <f>IF(B128="",D127,-1*(MIN($B$3:B128)-B128))</f>
        <v>751.25</v>
      </c>
    </row>
    <row r="129" spans="1:4">
      <c r="A129" s="42" t="str">
        <f>Input!U132</f>
        <v xml:space="preserve">1-ott-2020 </v>
      </c>
      <c r="B129" s="25">
        <f>Input!Y132</f>
        <v>761.25</v>
      </c>
      <c r="C129" s="42">
        <f>IF(B129=0,C128,-1*(MAX($B$3:B129)-B129))</f>
        <v>-25</v>
      </c>
      <c r="D129" s="25">
        <f>IF(B129="",D128,-1*(MIN($B$3:B129)-B129))</f>
        <v>761.25</v>
      </c>
    </row>
    <row r="130" spans="1:4">
      <c r="A130" s="42" t="str">
        <f>Input!U133</f>
        <v xml:space="preserve">1-ott-2020 </v>
      </c>
      <c r="B130" s="25">
        <f>Input!Y133</f>
        <v>771.25</v>
      </c>
      <c r="C130" s="42">
        <f>IF(B130=0,C129,-1*(MAX($B$3:B130)-B130))</f>
        <v>-15</v>
      </c>
      <c r="D130" s="25">
        <f>IF(B130="",D129,-1*(MIN($B$3:B130)-B130))</f>
        <v>771.25</v>
      </c>
    </row>
    <row r="131" spans="1:4">
      <c r="A131" s="42" t="str">
        <f>Input!U134</f>
        <v xml:space="preserve">2-ott-2020 </v>
      </c>
      <c r="B131" s="25">
        <f>Input!Y134</f>
        <v>786.25</v>
      </c>
      <c r="C131" s="42">
        <f>IF(B131=0,C130,-1*(MAX($B$3:B131)-B131))</f>
        <v>0</v>
      </c>
      <c r="D131" s="25">
        <f>IF(B131="",D130,-1*(MIN($B$3:B131)-B131))</f>
        <v>786.25</v>
      </c>
    </row>
    <row r="132" spans="1:4">
      <c r="A132" s="42" t="str">
        <f>Input!U135</f>
        <v xml:space="preserve">2-ott-2020 </v>
      </c>
      <c r="B132" s="25">
        <f>Input!Y135</f>
        <v>796.25</v>
      </c>
      <c r="C132" s="42">
        <f>IF(B132=0,C131,-1*(MAX($B$3:B132)-B132))</f>
        <v>0</v>
      </c>
      <c r="D132" s="25">
        <f>IF(B132="",D131,-1*(MIN($B$3:B132)-B132))</f>
        <v>796.25</v>
      </c>
    </row>
    <row r="133" spans="1:4">
      <c r="A133" s="42" t="str">
        <f>Input!U136</f>
        <v xml:space="preserve">2-ott-2020 </v>
      </c>
      <c r="B133" s="25">
        <f>Input!Y136</f>
        <v>811.15</v>
      </c>
      <c r="C133" s="42">
        <f>IF(B133=0,C132,-1*(MAX($B$3:B133)-B133))</f>
        <v>0</v>
      </c>
      <c r="D133" s="25">
        <f>IF(B133="",D132,-1*(MIN($B$3:B133)-B133))</f>
        <v>811.15</v>
      </c>
    </row>
    <row r="134" spans="1:4">
      <c r="A134" s="42" t="str">
        <f>Input!U137</f>
        <v xml:space="preserve">2-ott-2020 </v>
      </c>
      <c r="B134" s="25">
        <f>Input!Y137</f>
        <v>833.65</v>
      </c>
      <c r="C134" s="42">
        <f>IF(B134=0,C133,-1*(MAX($B$3:B134)-B134))</f>
        <v>0</v>
      </c>
      <c r="D134" s="25">
        <f>IF(B134="",D133,-1*(MIN($B$3:B134)-B134))</f>
        <v>833.65</v>
      </c>
    </row>
    <row r="135" spans="1:4">
      <c r="A135" s="42" t="str">
        <f>Input!U138</f>
        <v xml:space="preserve">5-ott-2020 </v>
      </c>
      <c r="B135" s="25">
        <f>Input!Y138</f>
        <v>818.65</v>
      </c>
      <c r="C135" s="42">
        <f>IF(B135=0,C134,-1*(MAX($B$3:B135)-B135))</f>
        <v>-15</v>
      </c>
      <c r="D135" s="25">
        <f>IF(B135="",D134,-1*(MIN($B$3:B135)-B135))</f>
        <v>818.65</v>
      </c>
    </row>
    <row r="136" spans="1:4">
      <c r="A136" s="42" t="str">
        <f>Input!U139</f>
        <v xml:space="preserve">6-ott-2020 </v>
      </c>
      <c r="B136" s="25">
        <f>Input!Y139</f>
        <v>848.65</v>
      </c>
      <c r="C136" s="42">
        <f>IF(B136=0,C135,-1*(MAX($B$3:B136)-B136))</f>
        <v>0</v>
      </c>
      <c r="D136" s="25">
        <f>IF(B136="",D135,-1*(MIN($B$3:B136)-B136))</f>
        <v>848.65</v>
      </c>
    </row>
    <row r="137" spans="1:4">
      <c r="A137" s="42" t="str">
        <f>Input!U140</f>
        <v xml:space="preserve">6-ott-2020 </v>
      </c>
      <c r="B137" s="25">
        <f>Input!Y140</f>
        <v>858.65</v>
      </c>
      <c r="C137" s="42">
        <f>IF(B137=0,C136,-1*(MAX($B$3:B137)-B137))</f>
        <v>0</v>
      </c>
      <c r="D137" s="25">
        <f>IF(B137="",D136,-1*(MIN($B$3:B137)-B137))</f>
        <v>858.65</v>
      </c>
    </row>
    <row r="138" spans="1:4">
      <c r="A138" s="42" t="str">
        <f>Input!U141</f>
        <v xml:space="preserve">6-ott-2020 </v>
      </c>
      <c r="B138" s="25">
        <f>Input!Y141</f>
        <v>868.65</v>
      </c>
      <c r="C138" s="42">
        <f>IF(B138=0,C137,-1*(MAX($B$3:B138)-B138))</f>
        <v>0</v>
      </c>
      <c r="D138" s="25">
        <f>IF(B138="",D137,-1*(MIN($B$3:B138)-B138))</f>
        <v>868.65</v>
      </c>
    </row>
    <row r="139" spans="1:4">
      <c r="A139" s="42" t="str">
        <f>Input!U142</f>
        <v xml:space="preserve">8-ott-2020 </v>
      </c>
      <c r="B139" s="25">
        <f>Input!Y142</f>
        <v>878.65</v>
      </c>
      <c r="C139" s="42">
        <f>IF(B139=0,C138,-1*(MAX($B$3:B139)-B139))</f>
        <v>0</v>
      </c>
      <c r="D139" s="25">
        <f>IF(B139="",D138,-1*(MIN($B$3:B139)-B139))</f>
        <v>878.65</v>
      </c>
    </row>
    <row r="140" spans="1:4">
      <c r="A140" s="42" t="str">
        <f>Input!U143</f>
        <v xml:space="preserve">8-ott-2020 </v>
      </c>
      <c r="B140" s="25">
        <f>Input!Y143</f>
        <v>888.65</v>
      </c>
      <c r="C140" s="42">
        <f>IF(B140=0,C139,-1*(MAX($B$3:B140)-B140))</f>
        <v>0</v>
      </c>
      <c r="D140" s="25">
        <f>IF(B140="",D139,-1*(MIN($B$3:B140)-B140))</f>
        <v>888.65</v>
      </c>
    </row>
    <row r="141" spans="1:4">
      <c r="A141" s="42" t="str">
        <f>Input!U144</f>
        <v xml:space="preserve">8-ott-2020 </v>
      </c>
      <c r="B141" s="25">
        <f>Input!Y144</f>
        <v>873.65</v>
      </c>
      <c r="C141" s="42">
        <f>IF(B141=0,C140,-1*(MAX($B$3:B141)-B141))</f>
        <v>-15</v>
      </c>
      <c r="D141" s="25">
        <f>IF(B141="",D140,-1*(MIN($B$3:B141)-B141))</f>
        <v>873.65</v>
      </c>
    </row>
    <row r="142" spans="1:4">
      <c r="A142" s="42" t="str">
        <f>Input!U145</f>
        <v>12-ott-2020</v>
      </c>
      <c r="B142" s="25">
        <f>Input!Y145</f>
        <v>883.65</v>
      </c>
      <c r="C142" s="42">
        <f>IF(B142=0,C141,-1*(MAX($B$3:B142)-B142))</f>
        <v>-5</v>
      </c>
      <c r="D142" s="25">
        <f>IF(B142="",D141,-1*(MIN($B$3:B142)-B142))</f>
        <v>883.65</v>
      </c>
    </row>
    <row r="143" spans="1:4">
      <c r="A143" s="42" t="str">
        <f>Input!U146</f>
        <v>12-ott-2020</v>
      </c>
      <c r="B143" s="25">
        <f>Input!Y146</f>
        <v>863.65</v>
      </c>
      <c r="C143" s="42">
        <f>IF(B143=0,C142,-1*(MAX($B$3:B143)-B143))</f>
        <v>-25</v>
      </c>
      <c r="D143" s="25">
        <f>IF(B143="",D142,-1*(MIN($B$3:B143)-B143))</f>
        <v>863.65</v>
      </c>
    </row>
    <row r="144" spans="1:4">
      <c r="A144" s="42" t="str">
        <f>Input!U147</f>
        <v>12-ott-2020</v>
      </c>
      <c r="B144" s="25">
        <f>Input!Y147</f>
        <v>843.65</v>
      </c>
      <c r="C144" s="42">
        <f>IF(B144=0,C143,-1*(MAX($B$3:B144)-B144))</f>
        <v>-45</v>
      </c>
      <c r="D144" s="25">
        <f>IF(B144="",D143,-1*(MIN($B$3:B144)-B144))</f>
        <v>843.65</v>
      </c>
    </row>
    <row r="145" spans="1:4">
      <c r="A145" s="42" t="str">
        <f>Input!U148</f>
        <v>12-ott-2020</v>
      </c>
      <c r="B145" s="25">
        <f>Input!Y148</f>
        <v>853.55</v>
      </c>
      <c r="C145" s="42">
        <f>IF(B145=0,C144,-1*(MAX($B$3:B145)-B145))</f>
        <v>-35.100000000000023</v>
      </c>
      <c r="D145" s="25">
        <f>IF(B145="",D144,-1*(MIN($B$3:B145)-B145))</f>
        <v>853.55</v>
      </c>
    </row>
    <row r="146" spans="1:4">
      <c r="A146" s="42" t="str">
        <f>Input!U149</f>
        <v>12-ott-2020</v>
      </c>
      <c r="B146" s="25">
        <f>Input!Y149</f>
        <v>863.55</v>
      </c>
      <c r="C146" s="42">
        <f>IF(B146=0,C145,-1*(MAX($B$3:B146)-B146))</f>
        <v>-25.100000000000023</v>
      </c>
      <c r="D146" s="25">
        <f>IF(B146="",D145,-1*(MIN($B$3:B146)-B146))</f>
        <v>863.55</v>
      </c>
    </row>
    <row r="147" spans="1:4">
      <c r="A147" s="42" t="str">
        <f>Input!U150</f>
        <v>13-ott-2020</v>
      </c>
      <c r="B147" s="25">
        <f>Input!Y150</f>
        <v>873.55</v>
      </c>
      <c r="C147" s="42">
        <f>IF(B147=0,C146,-1*(MAX($B$3:B147)-B147))</f>
        <v>-15.100000000000023</v>
      </c>
      <c r="D147" s="25">
        <f>IF(B147="",D146,-1*(MIN($B$3:B147)-B147))</f>
        <v>873.55</v>
      </c>
    </row>
    <row r="148" spans="1:4">
      <c r="A148" s="42" t="str">
        <f>Input!U151</f>
        <v>13-ott-2020</v>
      </c>
      <c r="B148" s="25">
        <f>Input!Y151</f>
        <v>893.55</v>
      </c>
      <c r="C148" s="42">
        <f>IF(B148=0,C147,-1*(MAX($B$3:B148)-B148))</f>
        <v>0</v>
      </c>
      <c r="D148" s="25">
        <f>IF(B148="",D147,-1*(MIN($B$3:B148)-B148))</f>
        <v>893.55</v>
      </c>
    </row>
    <row r="149" spans="1:4">
      <c r="A149" s="42" t="str">
        <f>Input!U152</f>
        <v>13-ott-2020</v>
      </c>
      <c r="B149" s="25">
        <f>Input!Y152</f>
        <v>903.55</v>
      </c>
      <c r="C149" s="42">
        <f>IF(B149=0,C148,-1*(MAX($B$3:B149)-B149))</f>
        <v>0</v>
      </c>
      <c r="D149" s="25">
        <f>IF(B149="",D148,-1*(MIN($B$3:B149)-B149))</f>
        <v>903.55</v>
      </c>
    </row>
    <row r="150" spans="1:4">
      <c r="A150" s="42" t="str">
        <f>Input!U153</f>
        <v>13-ott-2020</v>
      </c>
      <c r="B150" s="25">
        <f>Input!Y153</f>
        <v>913.55</v>
      </c>
      <c r="C150" s="42">
        <f>IF(B150=0,C149,-1*(MAX($B$3:B150)-B150))</f>
        <v>0</v>
      </c>
      <c r="D150" s="25">
        <f>IF(B150="",D149,-1*(MIN($B$3:B150)-B150))</f>
        <v>913.55</v>
      </c>
    </row>
    <row r="151" spans="1:4">
      <c r="A151" s="42" t="str">
        <f>Input!U154</f>
        <v>15-ott-2020</v>
      </c>
      <c r="B151" s="25">
        <f>Input!Y154</f>
        <v>978.55</v>
      </c>
      <c r="C151" s="42">
        <f>IF(B151=0,C150,-1*(MAX($B$3:B151)-B151))</f>
        <v>0</v>
      </c>
      <c r="D151" s="25">
        <f>IF(B151="",D150,-1*(MIN($B$3:B151)-B151))</f>
        <v>978.55</v>
      </c>
    </row>
    <row r="152" spans="1:4">
      <c r="A152" s="42" t="str">
        <f>Input!U155</f>
        <v>19-ott-2020</v>
      </c>
      <c r="B152" s="25">
        <f>Input!Y155</f>
        <v>998.55</v>
      </c>
      <c r="C152" s="42">
        <f>IF(B152=0,C151,-1*(MAX($B$3:B152)-B152))</f>
        <v>0</v>
      </c>
      <c r="D152" s="25">
        <f>IF(B152="",D151,-1*(MIN($B$3:B152)-B152))</f>
        <v>998.55</v>
      </c>
    </row>
    <row r="153" spans="1:4">
      <c r="A153" s="42" t="str">
        <f>Input!U156</f>
        <v>19-ott-2020</v>
      </c>
      <c r="B153" s="25">
        <f>Input!Y156</f>
        <v>983.55</v>
      </c>
      <c r="C153" s="42">
        <f>IF(B153=0,C152,-1*(MAX($B$3:B153)-B153))</f>
        <v>-15</v>
      </c>
      <c r="D153" s="25">
        <f>IF(B153="",D152,-1*(MIN($B$3:B153)-B153))</f>
        <v>983.55</v>
      </c>
    </row>
    <row r="154" spans="1:4">
      <c r="A154" s="42" t="str">
        <f>Input!U157</f>
        <v>19-ott-2020</v>
      </c>
      <c r="B154" s="25">
        <f>Input!Y157</f>
        <v>998.55</v>
      </c>
      <c r="C154" s="42">
        <f>IF(B154=0,C153,-1*(MAX($B$3:B154)-B154))</f>
        <v>0</v>
      </c>
      <c r="D154" s="25">
        <f>IF(B154="",D153,-1*(MIN($B$3:B154)-B154))</f>
        <v>998.55</v>
      </c>
    </row>
    <row r="155" spans="1:4">
      <c r="A155" s="42" t="str">
        <f>Input!U158</f>
        <v>20-ott-2020</v>
      </c>
      <c r="B155" s="25">
        <f>Input!Y158</f>
        <v>1008.55</v>
      </c>
      <c r="C155" s="42">
        <f>IF(B155=0,C154,-1*(MAX($B$3:B155)-B155))</f>
        <v>0</v>
      </c>
      <c r="D155" s="25">
        <f>IF(B155="",D154,-1*(MIN($B$3:B155)-B155))</f>
        <v>1008.55</v>
      </c>
    </row>
    <row r="156" spans="1:4">
      <c r="A156" s="42" t="str">
        <f>Input!U159</f>
        <v>21-ott-2020</v>
      </c>
      <c r="B156" s="25">
        <f>Input!Y159</f>
        <v>1028.55</v>
      </c>
      <c r="C156" s="42">
        <f>IF(B156=0,C155,-1*(MAX($B$3:B156)-B156))</f>
        <v>0</v>
      </c>
      <c r="D156" s="25">
        <f>IF(B156="",D155,-1*(MIN($B$3:B156)-B156))</f>
        <v>1028.55</v>
      </c>
    </row>
    <row r="157" spans="1:4">
      <c r="A157" s="42" t="str">
        <f>Input!U160</f>
        <v>22-ott-2020</v>
      </c>
      <c r="B157" s="25">
        <f>Input!Y160</f>
        <v>1038.55</v>
      </c>
      <c r="C157" s="42">
        <f>IF(B157=0,C156,-1*(MAX($B$3:B157)-B157))</f>
        <v>0</v>
      </c>
      <c r="D157" s="25">
        <f>IF(B157="",D156,-1*(MIN($B$3:B157)-B157))</f>
        <v>1038.55</v>
      </c>
    </row>
    <row r="158" spans="1:4">
      <c r="A158" s="42" t="str">
        <f>Input!U161</f>
        <v>22-ott-2020</v>
      </c>
      <c r="B158" s="25">
        <f>Input!Y161</f>
        <v>1018.55</v>
      </c>
      <c r="C158" s="42">
        <f>IF(B158=0,C157,-1*(MAX($B$3:B158)-B158))</f>
        <v>-20</v>
      </c>
      <c r="D158" s="25">
        <f>IF(B158="",D157,-1*(MIN($B$3:B158)-B158))</f>
        <v>1018.55</v>
      </c>
    </row>
    <row r="159" spans="1:4">
      <c r="A159" s="42" t="str">
        <f>Input!U162</f>
        <v>23-ott-2020</v>
      </c>
      <c r="B159" s="25">
        <f>Input!Y162</f>
        <v>1033.55</v>
      </c>
      <c r="C159" s="42">
        <f>IF(B159=0,C158,-1*(MAX($B$3:B159)-B159))</f>
        <v>-5</v>
      </c>
      <c r="D159" s="25">
        <f>IF(B159="",D158,-1*(MIN($B$3:B159)-B159))</f>
        <v>1033.55</v>
      </c>
    </row>
    <row r="160" spans="1:4">
      <c r="A160" s="42" t="str">
        <f>Input!U163</f>
        <v>23-ott-2020</v>
      </c>
      <c r="B160" s="25">
        <f>Input!Y163</f>
        <v>1043.55</v>
      </c>
      <c r="C160" s="42">
        <f>IF(B160=0,C159,-1*(MAX($B$3:B160)-B160))</f>
        <v>0</v>
      </c>
      <c r="D160" s="25">
        <f>IF(B160="",D159,-1*(MIN($B$3:B160)-B160))</f>
        <v>1043.55</v>
      </c>
    </row>
    <row r="161" spans="1:4">
      <c r="A161" s="42" t="str">
        <f>Input!U164</f>
        <v>23-ott-2020</v>
      </c>
      <c r="B161" s="25">
        <f>Input!Y164</f>
        <v>1063.55</v>
      </c>
      <c r="C161" s="42">
        <f>IF(B161=0,C160,-1*(MAX($B$3:B161)-B161))</f>
        <v>0</v>
      </c>
      <c r="D161" s="25">
        <f>IF(B161="",D160,-1*(MIN($B$3:B161)-B161))</f>
        <v>1063.55</v>
      </c>
    </row>
    <row r="162" spans="1:4">
      <c r="A162" s="42" t="str">
        <f>Input!U165</f>
        <v>23-ott-2020</v>
      </c>
      <c r="B162" s="25">
        <f>Input!Y165</f>
        <v>1043.55</v>
      </c>
      <c r="C162" s="42">
        <f>IF(B162=0,C161,-1*(MAX($B$3:B162)-B162))</f>
        <v>-20</v>
      </c>
      <c r="D162" s="25">
        <f>IF(B162="",D161,-1*(MIN($B$3:B162)-B162))</f>
        <v>1043.55</v>
      </c>
    </row>
    <row r="163" spans="1:4">
      <c r="A163" s="42" t="str">
        <f>Input!U166</f>
        <v>26-ott-2020</v>
      </c>
      <c r="B163" s="25">
        <f>Input!Y166</f>
        <v>1053.55</v>
      </c>
      <c r="C163" s="42">
        <f>IF(B163=0,C162,-1*(MAX($B$3:B163)-B163))</f>
        <v>-10</v>
      </c>
      <c r="D163" s="25">
        <f>IF(B163="",D162,-1*(MIN($B$3:B163)-B163))</f>
        <v>1053.55</v>
      </c>
    </row>
    <row r="164" spans="1:4">
      <c r="A164" s="42" t="str">
        <f>Input!U167</f>
        <v>26-ott-2020</v>
      </c>
      <c r="B164" s="25">
        <f>Input!Y167</f>
        <v>1063.55</v>
      </c>
      <c r="C164" s="42">
        <f>IF(B164=0,C163,-1*(MAX($B$3:B164)-B164))</f>
        <v>0</v>
      </c>
      <c r="D164" s="25">
        <f>IF(B164="",D163,-1*(MIN($B$3:B164)-B164))</f>
        <v>1063.55</v>
      </c>
    </row>
    <row r="165" spans="1:4">
      <c r="A165" s="42" t="str">
        <f>Input!U168</f>
        <v>27-ott-2020</v>
      </c>
      <c r="B165" s="25">
        <f>Input!Y168</f>
        <v>1078.55</v>
      </c>
      <c r="C165" s="42">
        <f>IF(B165=0,C164,-1*(MAX($B$3:B165)-B165))</f>
        <v>0</v>
      </c>
      <c r="D165" s="25">
        <f>IF(B165="",D164,-1*(MIN($B$3:B165)-B165))</f>
        <v>1078.55</v>
      </c>
    </row>
    <row r="166" spans="1:4">
      <c r="A166" s="42" t="str">
        <f>Input!U169</f>
        <v>27-ott-2020</v>
      </c>
      <c r="B166" s="25">
        <f>Input!Y169</f>
        <v>1088.55</v>
      </c>
      <c r="C166" s="42">
        <f>IF(B166=0,C165,-1*(MAX($B$3:B166)-B166))</f>
        <v>0</v>
      </c>
      <c r="D166" s="25">
        <f>IF(B166="",D165,-1*(MIN($B$3:B166)-B166))</f>
        <v>1088.55</v>
      </c>
    </row>
    <row r="167" spans="1:4">
      <c r="A167" s="42" t="str">
        <f>Input!U170</f>
        <v>27-ott-2020</v>
      </c>
      <c r="B167" s="25">
        <f>Input!Y170</f>
        <v>1098.55</v>
      </c>
      <c r="C167" s="42">
        <f>IF(B167=0,C166,-1*(MAX($B$3:B167)-B167))</f>
        <v>0</v>
      </c>
      <c r="D167" s="25">
        <f>IF(B167="",D166,-1*(MIN($B$3:B167)-B167))</f>
        <v>1098.55</v>
      </c>
    </row>
    <row r="168" spans="1:4">
      <c r="A168" s="42" t="str">
        <f>Input!U171</f>
        <v>27-ott-2020</v>
      </c>
      <c r="B168" s="25">
        <f>Input!Y171</f>
        <v>1113.55</v>
      </c>
      <c r="C168" s="42">
        <f>IF(B168=0,C167,-1*(MAX($B$3:B168)-B168))</f>
        <v>0</v>
      </c>
      <c r="D168" s="25">
        <f>IF(B168="",D167,-1*(MIN($B$3:B168)-B168))</f>
        <v>1113.55</v>
      </c>
    </row>
    <row r="169" spans="1:4">
      <c r="A169" s="42" t="str">
        <f>Input!U172</f>
        <v>28-ott-2020</v>
      </c>
      <c r="B169" s="25">
        <f>Input!Y172</f>
        <v>1123.55</v>
      </c>
      <c r="C169" s="42">
        <f>IF(B169=0,C168,-1*(MAX($B$3:B169)-B169))</f>
        <v>0</v>
      </c>
      <c r="D169" s="25">
        <f>IF(B169="",D168,-1*(MIN($B$3:B169)-B169))</f>
        <v>1123.55</v>
      </c>
    </row>
    <row r="170" spans="1:4">
      <c r="A170" s="42" t="str">
        <f>Input!U173</f>
        <v>28-ott-2020</v>
      </c>
      <c r="B170" s="25">
        <f>Input!Y173</f>
        <v>1148.55</v>
      </c>
      <c r="C170" s="42">
        <f>IF(B170=0,C169,-1*(MAX($B$3:B170)-B170))</f>
        <v>0</v>
      </c>
      <c r="D170" s="25">
        <f>IF(B170="",D169,-1*(MIN($B$3:B170)-B170))</f>
        <v>1148.55</v>
      </c>
    </row>
    <row r="171" spans="1:4">
      <c r="A171" s="42" t="str">
        <f>Input!U174</f>
        <v>28-ott-2020</v>
      </c>
      <c r="B171" s="25">
        <f>Input!Y174</f>
        <v>1158.55</v>
      </c>
      <c r="C171" s="42">
        <f>IF(B171=0,C170,-1*(MAX($B$3:B171)-B171))</f>
        <v>0</v>
      </c>
      <c r="D171" s="25">
        <f>IF(B171="",D170,-1*(MIN($B$3:B171)-B171))</f>
        <v>1158.55</v>
      </c>
    </row>
    <row r="172" spans="1:4">
      <c r="A172" s="42" t="str">
        <f>Input!U175</f>
        <v>30-ott-2020</v>
      </c>
      <c r="B172" s="25">
        <f>Input!Y175</f>
        <v>1138.55</v>
      </c>
      <c r="C172" s="42">
        <f>IF(B172=0,C171,-1*(MAX($B$3:B172)-B172))</f>
        <v>-20</v>
      </c>
      <c r="D172" s="25">
        <f>IF(B172="",D171,-1*(MIN($B$3:B172)-B172))</f>
        <v>1138.55</v>
      </c>
    </row>
    <row r="173" spans="1:4">
      <c r="A173" s="42" t="str">
        <f>Input!U176</f>
        <v>31-ott-2020</v>
      </c>
      <c r="B173" s="25">
        <f>Input!Y176</f>
        <v>1148.55</v>
      </c>
      <c r="C173" s="42">
        <f>IF(B173=0,C172,-1*(MAX($B$3:B173)-B173))</f>
        <v>-10</v>
      </c>
      <c r="D173" s="25">
        <f>IF(B173="",D172,-1*(MIN($B$3:B173)-B173))</f>
        <v>1148.55</v>
      </c>
    </row>
    <row r="174" spans="1:4">
      <c r="A174" s="42" t="str">
        <f>Input!U177</f>
        <v xml:space="preserve">2-nov-2020 </v>
      </c>
      <c r="B174" s="25">
        <f>Input!Y177</f>
        <v>1123.55</v>
      </c>
      <c r="C174" s="42">
        <f>IF(B174=0,C173,-1*(MAX($B$3:B174)-B174))</f>
        <v>-35</v>
      </c>
      <c r="D174" s="25">
        <f>IF(B174="",D173,-1*(MIN($B$3:B174)-B174))</f>
        <v>1123.55</v>
      </c>
    </row>
    <row r="175" spans="1:4">
      <c r="A175" s="42" t="str">
        <f>Input!U178</f>
        <v xml:space="preserve">2-nov-2020 </v>
      </c>
      <c r="B175" s="25">
        <f>Input!Y178</f>
        <v>1143.55</v>
      </c>
      <c r="C175" s="42">
        <f>IF(B175=0,C174,-1*(MAX($B$3:B175)-B175))</f>
        <v>-15</v>
      </c>
      <c r="D175" s="25">
        <f>IF(B175="",D174,-1*(MIN($B$3:B175)-B175))</f>
        <v>1143.55</v>
      </c>
    </row>
    <row r="176" spans="1:4">
      <c r="A176" s="42" t="str">
        <f>Input!U179</f>
        <v xml:space="preserve">2-nov-2020 </v>
      </c>
      <c r="B176" s="25">
        <f>Input!Y179</f>
        <v>1128.55</v>
      </c>
      <c r="C176" s="42">
        <f>IF(B176=0,C175,-1*(MAX($B$3:B176)-B176))</f>
        <v>-30</v>
      </c>
      <c r="D176" s="25">
        <f>IF(B176="",D175,-1*(MIN($B$3:B176)-B176))</f>
        <v>1128.55</v>
      </c>
    </row>
    <row r="177" spans="1:4">
      <c r="A177" s="42" t="str">
        <f>Input!U180</f>
        <v xml:space="preserve">3-nov-2020 </v>
      </c>
      <c r="B177" s="25">
        <f>Input!Y180</f>
        <v>1138.55</v>
      </c>
      <c r="C177" s="42">
        <f>IF(B177=0,C176,-1*(MAX($B$3:B177)-B177))</f>
        <v>-20</v>
      </c>
      <c r="D177" s="25">
        <f>IF(B177="",D176,-1*(MIN($B$3:B177)-B177))</f>
        <v>1138.55</v>
      </c>
    </row>
    <row r="178" spans="1:4">
      <c r="A178" s="42" t="str">
        <f>Input!U181</f>
        <v xml:space="preserve">4-nov-2020 </v>
      </c>
      <c r="B178" s="25">
        <f>Input!Y181</f>
        <v>1153.55</v>
      </c>
      <c r="C178" s="42">
        <f>IF(B178=0,C177,-1*(MAX($B$3:B178)-B178))</f>
        <v>-5</v>
      </c>
      <c r="D178" s="25">
        <f>IF(B178="",D177,-1*(MIN($B$3:B178)-B178))</f>
        <v>1153.55</v>
      </c>
    </row>
    <row r="179" spans="1:4">
      <c r="A179" s="42" t="str">
        <f>Input!U182</f>
        <v xml:space="preserve">4-nov-2020 </v>
      </c>
      <c r="B179" s="25">
        <f>Input!Y182</f>
        <v>1168.55</v>
      </c>
      <c r="C179" s="42">
        <f>IF(B179=0,C178,-1*(MAX($B$3:B179)-B179))</f>
        <v>0</v>
      </c>
      <c r="D179" s="25">
        <f>IF(B179="",D178,-1*(MIN($B$3:B179)-B179))</f>
        <v>1168.55</v>
      </c>
    </row>
    <row r="180" spans="1:4">
      <c r="A180" s="42" t="str">
        <f>Input!U183</f>
        <v xml:space="preserve">4-nov-2020 </v>
      </c>
      <c r="B180" s="25">
        <f>Input!Y183</f>
        <v>1188.55</v>
      </c>
      <c r="C180" s="42">
        <f>IF(B180=0,C179,-1*(MAX($B$3:B180)-B180))</f>
        <v>0</v>
      </c>
      <c r="D180" s="25">
        <f>IF(B180="",D179,-1*(MIN($B$3:B180)-B180))</f>
        <v>1188.55</v>
      </c>
    </row>
    <row r="181" spans="1:4">
      <c r="A181" s="42" t="str">
        <f>Input!U184</f>
        <v xml:space="preserve">4-nov-2020 </v>
      </c>
      <c r="B181" s="25">
        <f>Input!Y184</f>
        <v>1173.55</v>
      </c>
      <c r="C181" s="42">
        <f>IF(B181=0,C180,-1*(MAX($B$3:B181)-B181))</f>
        <v>-15</v>
      </c>
      <c r="D181" s="25">
        <f>IF(B181="",D180,-1*(MIN($B$3:B181)-B181))</f>
        <v>1173.55</v>
      </c>
    </row>
    <row r="182" spans="1:4">
      <c r="A182" s="42" t="str">
        <f>Input!U185</f>
        <v xml:space="preserve">5-nov-2020 </v>
      </c>
      <c r="B182" s="25">
        <f>Input!Y185</f>
        <v>1183.55</v>
      </c>
      <c r="C182" s="42">
        <f>IF(B182=0,C181,-1*(MAX($B$3:B182)-B182))</f>
        <v>-5</v>
      </c>
      <c r="D182" s="25">
        <f>IF(B182="",D181,-1*(MIN($B$3:B182)-B182))</f>
        <v>1183.55</v>
      </c>
    </row>
    <row r="183" spans="1:4">
      <c r="A183" s="42" t="str">
        <f>Input!U186</f>
        <v xml:space="preserve">8-nov-2020 </v>
      </c>
      <c r="B183" s="25">
        <f>Input!Y186</f>
        <v>1193.55</v>
      </c>
      <c r="C183" s="42">
        <f>IF(B183=0,C182,-1*(MAX($B$3:B183)-B183))</f>
        <v>0</v>
      </c>
      <c r="D183" s="25">
        <f>IF(B183="",D182,-1*(MIN($B$3:B183)-B183))</f>
        <v>1193.55</v>
      </c>
    </row>
    <row r="184" spans="1:4">
      <c r="A184" s="42" t="str">
        <f>Input!U187</f>
        <v xml:space="preserve">9-nov-2020 </v>
      </c>
      <c r="B184" s="25">
        <f>Input!Y187</f>
        <v>1213.55</v>
      </c>
      <c r="C184" s="42">
        <f>IF(B184=0,C183,-1*(MAX($B$3:B184)-B184))</f>
        <v>0</v>
      </c>
      <c r="D184" s="25">
        <f>IF(B184="",D183,-1*(MIN($B$3:B184)-B184))</f>
        <v>1213.55</v>
      </c>
    </row>
    <row r="185" spans="1:4">
      <c r="A185" s="42" t="str">
        <f>Input!U188</f>
        <v xml:space="preserve">9-nov-2020 </v>
      </c>
      <c r="B185" s="25">
        <f>Input!Y188</f>
        <v>1223.55</v>
      </c>
      <c r="C185" s="42">
        <f>IF(B185=0,C184,-1*(MAX($B$3:B185)-B185))</f>
        <v>0</v>
      </c>
      <c r="D185" s="25">
        <f>IF(B185="",D184,-1*(MIN($B$3:B185)-B185))</f>
        <v>1223.55</v>
      </c>
    </row>
    <row r="186" spans="1:4">
      <c r="A186" s="42" t="str">
        <f>Input!U189</f>
        <v xml:space="preserve">9-nov-2020 </v>
      </c>
      <c r="B186" s="25">
        <f>Input!Y189</f>
        <v>1243.55</v>
      </c>
      <c r="C186" s="42">
        <f>IF(B186=0,C185,-1*(MAX($B$3:B186)-B186))</f>
        <v>0</v>
      </c>
      <c r="D186" s="25">
        <f>IF(B186="",D185,-1*(MIN($B$3:B186)-B186))</f>
        <v>1243.55</v>
      </c>
    </row>
    <row r="187" spans="1:4">
      <c r="A187" s="42" t="str">
        <f>Input!U190</f>
        <v>11-nov-2020</v>
      </c>
      <c r="B187" s="25">
        <f>Input!Y190</f>
        <v>1223.55</v>
      </c>
      <c r="C187" s="42">
        <f>IF(B187=0,C186,-1*(MAX($B$3:B187)-B187))</f>
        <v>-20</v>
      </c>
      <c r="D187" s="25">
        <f>IF(B187="",D186,-1*(MIN($B$3:B187)-B187))</f>
        <v>1223.55</v>
      </c>
    </row>
    <row r="188" spans="1:4">
      <c r="A188" s="42" t="str">
        <f>Input!U191</f>
        <v>11-nov-2020</v>
      </c>
      <c r="B188" s="25">
        <f>Input!Y191</f>
        <v>1238.55</v>
      </c>
      <c r="C188" s="42">
        <f>IF(B188=0,C187,-1*(MAX($B$3:B188)-B188))</f>
        <v>-5</v>
      </c>
      <c r="D188" s="25">
        <f>IF(B188="",D187,-1*(MIN($B$3:B188)-B188))</f>
        <v>1238.55</v>
      </c>
    </row>
    <row r="189" spans="1:4">
      <c r="A189" s="42" t="str">
        <f>Input!U192</f>
        <v>11-nov-2020</v>
      </c>
      <c r="B189" s="25">
        <f>Input!Y192</f>
        <v>1218.55</v>
      </c>
      <c r="C189" s="42">
        <f>IF(B189=0,C188,-1*(MAX($B$3:B189)-B189))</f>
        <v>-25</v>
      </c>
      <c r="D189" s="25">
        <f>IF(B189="",D188,-1*(MIN($B$3:B189)-B189))</f>
        <v>1218.55</v>
      </c>
    </row>
    <row r="190" spans="1:4">
      <c r="A190" s="42" t="str">
        <f>Input!U193</f>
        <v>11-nov-2020</v>
      </c>
      <c r="B190" s="25">
        <f>Input!Y193</f>
        <v>1233.55</v>
      </c>
      <c r="C190" s="42">
        <f>IF(B190=0,C189,-1*(MAX($B$3:B190)-B190))</f>
        <v>-10</v>
      </c>
      <c r="D190" s="25">
        <f>IF(B190="",D189,-1*(MIN($B$3:B190)-B190))</f>
        <v>1233.55</v>
      </c>
    </row>
    <row r="191" spans="1:4">
      <c r="A191" s="42" t="str">
        <f>Input!U194</f>
        <v>12-nov-2020</v>
      </c>
      <c r="B191" s="25">
        <f>Input!Y194</f>
        <v>1243.55</v>
      </c>
      <c r="C191" s="42">
        <f>IF(B191=0,C190,-1*(MAX($B$3:B191)-B191))</f>
        <v>0</v>
      </c>
      <c r="D191" s="25">
        <f>IF(B191="",D190,-1*(MIN($B$3:B191)-B191))</f>
        <v>1243.55</v>
      </c>
    </row>
    <row r="192" spans="1:4">
      <c r="A192" s="42" t="str">
        <f>Input!U195</f>
        <v>15-nov-2020</v>
      </c>
      <c r="B192" s="25">
        <f>Input!Y195</f>
        <v>1253.55</v>
      </c>
      <c r="C192" s="42">
        <f>IF(B192=0,C191,-1*(MAX($B$3:B192)-B192))</f>
        <v>0</v>
      </c>
      <c r="D192" s="25">
        <f>IF(B192="",D191,-1*(MIN($B$3:B192)-B192))</f>
        <v>1253.55</v>
      </c>
    </row>
    <row r="193" spans="1:4">
      <c r="A193" s="42" t="str">
        <f>Input!U196</f>
        <v>16-nov-2020</v>
      </c>
      <c r="B193" s="25">
        <f>Input!Y196</f>
        <v>1263.55</v>
      </c>
      <c r="C193" s="42">
        <f>IF(B193=0,C192,-1*(MAX($B$3:B193)-B193))</f>
        <v>0</v>
      </c>
      <c r="D193" s="25">
        <f>IF(B193="",D192,-1*(MIN($B$3:B193)-B193))</f>
        <v>1263.55</v>
      </c>
    </row>
    <row r="194" spans="1:4">
      <c r="A194" s="42" t="str">
        <f>Input!U197</f>
        <v>16-nov-2020</v>
      </c>
      <c r="B194" s="25">
        <f>Input!Y197</f>
        <v>1273.55</v>
      </c>
      <c r="C194" s="42">
        <f>IF(B194=0,C193,-1*(MAX($B$3:B194)-B194))</f>
        <v>0</v>
      </c>
      <c r="D194" s="25">
        <f>IF(B194="",D193,-1*(MIN($B$3:B194)-B194))</f>
        <v>1273.55</v>
      </c>
    </row>
    <row r="195" spans="1:4">
      <c r="A195" s="42" t="str">
        <f>Input!U198</f>
        <v>18-nov-2020</v>
      </c>
      <c r="B195" s="25">
        <f>Input!Y198</f>
        <v>1258.55</v>
      </c>
      <c r="C195" s="42">
        <f>IF(B195=0,C194,-1*(MAX($B$3:B195)-B195))</f>
        <v>-15</v>
      </c>
      <c r="D195" s="25">
        <f>IF(B195="",D194,-1*(MIN($B$3:B195)-B195))</f>
        <v>1258.55</v>
      </c>
    </row>
    <row r="196" spans="1:4">
      <c r="A196" s="42" t="str">
        <f>Input!U199</f>
        <v>19-nov-2020</v>
      </c>
      <c r="B196" s="25">
        <f>Input!Y199</f>
        <v>1238.55</v>
      </c>
      <c r="C196" s="42">
        <f>IF(B196=0,C195,-1*(MAX($B$3:B196)-B196))</f>
        <v>-35</v>
      </c>
      <c r="D196" s="25">
        <f>IF(B196="",D195,-1*(MIN($B$3:B196)-B196))</f>
        <v>1238.55</v>
      </c>
    </row>
    <row r="197" spans="1:4">
      <c r="A197" s="42" t="str">
        <f>Input!U200</f>
        <v>20-nov-2020</v>
      </c>
      <c r="B197" s="25">
        <f>Input!Y200</f>
        <v>1248.55</v>
      </c>
      <c r="C197" s="42">
        <f>IF(B197=0,C196,-1*(MAX($B$3:B197)-B197))</f>
        <v>-25</v>
      </c>
      <c r="D197" s="25">
        <f>IF(B197="",D196,-1*(MIN($B$3:B197)-B197))</f>
        <v>1248.55</v>
      </c>
    </row>
    <row r="198" spans="1:4">
      <c r="A198" s="42" t="str">
        <f>Input!U201</f>
        <v>23-nov-2020</v>
      </c>
      <c r="B198" s="25">
        <f>Input!Y201</f>
        <v>1258.55</v>
      </c>
      <c r="C198" s="42">
        <f>IF(B198=0,C197,-1*(MAX($B$3:B198)-B198))</f>
        <v>-15</v>
      </c>
      <c r="D198" s="25">
        <f>IF(B198="",D197,-1*(MIN($B$3:B198)-B198))</f>
        <v>1258.55</v>
      </c>
    </row>
    <row r="199" spans="1:4">
      <c r="A199" s="42" t="str">
        <f>Input!U202</f>
        <v>24-nov-2020</v>
      </c>
      <c r="B199" s="25">
        <f>Input!Y202</f>
        <v>1278.55</v>
      </c>
      <c r="C199" s="42">
        <f>IF(B199=0,C198,-1*(MAX($B$3:B199)-B199))</f>
        <v>0</v>
      </c>
      <c r="D199" s="25">
        <f>IF(B199="",D198,-1*(MIN($B$3:B199)-B199))</f>
        <v>1278.55</v>
      </c>
    </row>
    <row r="200" spans="1:4">
      <c r="A200" s="42" t="str">
        <f>Input!U203</f>
        <v>26-nov-2020</v>
      </c>
      <c r="B200" s="25">
        <f>Input!Y203</f>
        <v>1288.55</v>
      </c>
      <c r="C200" s="42">
        <f>IF(B200=0,C199,-1*(MAX($B$3:B200)-B200))</f>
        <v>0</v>
      </c>
      <c r="D200" s="25">
        <f>IF(B200="",D199,-1*(MIN($B$3:B200)-B200))</f>
        <v>1288.55</v>
      </c>
    </row>
    <row r="201" spans="1:4">
      <c r="A201" s="42" t="str">
        <f>Input!U204</f>
        <v>26-nov-2020</v>
      </c>
      <c r="B201" s="25">
        <f>Input!Y204</f>
        <v>1298.55</v>
      </c>
      <c r="C201" s="42">
        <f>IF(B201=0,C200,-1*(MAX($B$3:B201)-B201))</f>
        <v>0</v>
      </c>
      <c r="D201" s="25">
        <f>IF(B201="",D200,-1*(MIN($B$3:B201)-B201))</f>
        <v>1298.55</v>
      </c>
    </row>
    <row r="202" spans="1:4">
      <c r="A202" s="42" t="str">
        <f>Input!U205</f>
        <v>26-nov-2020</v>
      </c>
      <c r="B202" s="25">
        <f>Input!Y205</f>
        <v>1313.55</v>
      </c>
      <c r="C202" s="42">
        <f>IF(B202=0,C201,-1*(MAX($B$3:B202)-B202))</f>
        <v>0</v>
      </c>
      <c r="D202" s="25">
        <f>IF(B202="",D201,-1*(MIN($B$3:B202)-B202))</f>
        <v>1313.55</v>
      </c>
    </row>
    <row r="203" spans="1:4">
      <c r="A203" s="42" t="str">
        <f>Input!U206</f>
        <v>27-nov-2020</v>
      </c>
      <c r="B203" s="25">
        <f>Input!Y206</f>
        <v>1328.55</v>
      </c>
      <c r="C203" s="42">
        <f>IF(B203=0,C202,-1*(MAX($B$3:B203)-B203))</f>
        <v>0</v>
      </c>
      <c r="D203" s="25">
        <f>IF(B203="",D202,-1*(MIN($B$3:B203)-B203))</f>
        <v>1328.55</v>
      </c>
    </row>
    <row r="204" spans="1:4">
      <c r="A204" s="42" t="str">
        <f>Input!U207</f>
        <v xml:space="preserve">1-dic-2020 </v>
      </c>
      <c r="B204" s="25">
        <f>Input!Y207</f>
        <v>1343.55</v>
      </c>
      <c r="C204" s="42">
        <f>IF(B204=0,C203,-1*(MAX($B$3:B204)-B204))</f>
        <v>0</v>
      </c>
      <c r="D204" s="25">
        <f>IF(B204="",D203,-1*(MIN($B$3:B204)-B204))</f>
        <v>1343.55</v>
      </c>
    </row>
    <row r="205" spans="1:4">
      <c r="A205" s="42" t="str">
        <f>Input!U208</f>
        <v xml:space="preserve">1-dic-2020 </v>
      </c>
      <c r="B205" s="25">
        <f>Input!Y208</f>
        <v>1323.55</v>
      </c>
      <c r="C205" s="42">
        <f>IF(B205=0,C204,-1*(MAX($B$3:B205)-B205))</f>
        <v>-20</v>
      </c>
      <c r="D205" s="25">
        <f>IF(B205="",D204,-1*(MIN($B$3:B205)-B205))</f>
        <v>1323.55</v>
      </c>
    </row>
    <row r="206" spans="1:4">
      <c r="A206" s="42" t="str">
        <f>Input!U209</f>
        <v xml:space="preserve">2-dic-2020 </v>
      </c>
      <c r="B206" s="25">
        <f>Input!Y209</f>
        <v>1331.05</v>
      </c>
      <c r="C206" s="42">
        <f>IF(B206=0,C205,-1*(MAX($B$3:B206)-B206))</f>
        <v>-12.5</v>
      </c>
      <c r="D206" s="25">
        <f>IF(B206="",D205,-1*(MIN($B$3:B206)-B206))</f>
        <v>1331.05</v>
      </c>
    </row>
    <row r="207" spans="1:4">
      <c r="A207" s="42" t="str">
        <f>Input!U210</f>
        <v xml:space="preserve">7-dic-2020 </v>
      </c>
      <c r="B207" s="25">
        <f>Input!Y210</f>
        <v>1346.05</v>
      </c>
      <c r="C207" s="42">
        <f>IF(B207=0,C206,-1*(MAX($B$3:B207)-B207))</f>
        <v>0</v>
      </c>
      <c r="D207" s="25">
        <f>IF(B207="",D206,-1*(MIN($B$3:B207)-B207))</f>
        <v>1346.05</v>
      </c>
    </row>
    <row r="208" spans="1:4">
      <c r="A208" s="42" t="str">
        <f>Input!U211</f>
        <v xml:space="preserve">7-dic-2020 </v>
      </c>
      <c r="B208" s="25">
        <f>Input!Y211</f>
        <v>1331.05</v>
      </c>
      <c r="C208" s="42">
        <f>IF(B208=0,C207,-1*(MAX($B$3:B208)-B208))</f>
        <v>-15</v>
      </c>
      <c r="D208" s="25">
        <f>IF(B208="",D207,-1*(MIN($B$3:B208)-B208))</f>
        <v>1331.05</v>
      </c>
    </row>
    <row r="209" spans="1:4">
      <c r="A209" s="42" t="str">
        <f>Input!U212</f>
        <v xml:space="preserve">7-dic-2020 </v>
      </c>
      <c r="B209" s="25">
        <f>Input!Y212</f>
        <v>1316.05</v>
      </c>
      <c r="C209" s="42">
        <f>IF(B209=0,C208,-1*(MAX($B$3:B209)-B209))</f>
        <v>-30</v>
      </c>
      <c r="D209" s="25">
        <f>IF(B209="",D208,-1*(MIN($B$3:B209)-B209))</f>
        <v>1316.05</v>
      </c>
    </row>
    <row r="210" spans="1:4">
      <c r="A210" s="42" t="str">
        <f>Input!U213</f>
        <v xml:space="preserve">9-dic-2020 </v>
      </c>
      <c r="B210" s="25">
        <f>Input!Y213</f>
        <v>1301.05</v>
      </c>
      <c r="C210" s="42">
        <f>IF(B210=0,C209,-1*(MAX($B$3:B210)-B210))</f>
        <v>-45</v>
      </c>
      <c r="D210" s="25">
        <f>IF(B210="",D209,-1*(MIN($B$3:B210)-B210))</f>
        <v>1301.05</v>
      </c>
    </row>
    <row r="211" spans="1:4">
      <c r="A211" s="42" t="str">
        <f>Input!U214</f>
        <v xml:space="preserve">9-dic-2020 </v>
      </c>
      <c r="B211" s="25">
        <f>Input!Y214</f>
        <v>1311.05</v>
      </c>
      <c r="C211" s="42">
        <f>IF(B211=0,C210,-1*(MAX($B$3:B211)-B211))</f>
        <v>-35</v>
      </c>
      <c r="D211" s="25">
        <f>IF(B211="",D210,-1*(MIN($B$3:B211)-B211))</f>
        <v>1311.05</v>
      </c>
    </row>
    <row r="212" spans="1:4">
      <c r="A212" s="42" t="str">
        <f>Input!U215</f>
        <v xml:space="preserve">9-dic-2020 </v>
      </c>
      <c r="B212" s="25">
        <f>Input!Y215</f>
        <v>1331.05</v>
      </c>
      <c r="C212" s="42">
        <f>IF(B212=0,C211,-1*(MAX($B$3:B212)-B212))</f>
        <v>-15</v>
      </c>
      <c r="D212" s="25">
        <f>IF(B212="",D211,-1*(MIN($B$3:B212)-B212))</f>
        <v>1331.05</v>
      </c>
    </row>
    <row r="213" spans="1:4">
      <c r="A213" s="42" t="str">
        <f>Input!U216</f>
        <v xml:space="preserve">9-dic-2020 </v>
      </c>
      <c r="B213" s="25">
        <f>Input!Y216</f>
        <v>1341.05</v>
      </c>
      <c r="C213" s="42">
        <f>IF(B213=0,C212,-1*(MAX($B$3:B213)-B213))</f>
        <v>-5</v>
      </c>
      <c r="D213" s="25">
        <f>IF(B213="",D212,-1*(MIN($B$3:B213)-B213))</f>
        <v>1341.05</v>
      </c>
    </row>
    <row r="214" spans="1:4">
      <c r="A214" s="42" t="str">
        <f>Input!U217</f>
        <v>10-dic-2020</v>
      </c>
      <c r="B214" s="25">
        <f>Input!Y217</f>
        <v>1351.05</v>
      </c>
      <c r="C214" s="42">
        <f>IF(B214=0,C213,-1*(MAX($B$3:B214)-B214))</f>
        <v>0</v>
      </c>
      <c r="D214" s="25">
        <f>IF(B214="",D213,-1*(MIN($B$3:B214)-B214))</f>
        <v>1351.05</v>
      </c>
    </row>
    <row r="215" spans="1:4">
      <c r="A215" s="42" t="str">
        <f>Input!U218</f>
        <v>10-dic-2020</v>
      </c>
      <c r="B215" s="25">
        <f>Input!Y218</f>
        <v>1361.05</v>
      </c>
      <c r="C215" s="42">
        <f>IF(B215=0,C214,-1*(MAX($B$3:B215)-B215))</f>
        <v>0</v>
      </c>
      <c r="D215" s="25">
        <f>IF(B215="",D214,-1*(MIN($B$3:B215)-B215))</f>
        <v>1361.05</v>
      </c>
    </row>
    <row r="216" spans="1:4">
      <c r="A216" s="42" t="str">
        <f>Input!U219</f>
        <v>11-dic-2020</v>
      </c>
      <c r="B216" s="25">
        <f>Input!Y219</f>
        <v>1371.05</v>
      </c>
      <c r="C216" s="42">
        <f>IF(B216=0,C215,-1*(MAX($B$3:B216)-B216))</f>
        <v>0</v>
      </c>
      <c r="D216" s="25">
        <f>IF(B216="",D215,-1*(MIN($B$3:B216)-B216))</f>
        <v>1371.05</v>
      </c>
    </row>
    <row r="217" spans="1:4">
      <c r="A217" s="42" t="str">
        <f>Input!U220</f>
        <v>11-dic-2020</v>
      </c>
      <c r="B217" s="25">
        <f>Input!Y220</f>
        <v>1356.05</v>
      </c>
      <c r="C217" s="42">
        <f>IF(B217=0,C216,-1*(MAX($B$3:B217)-B217))</f>
        <v>-15</v>
      </c>
      <c r="D217" s="25">
        <f>IF(B217="",D216,-1*(MIN($B$3:B217)-B217))</f>
        <v>1356.05</v>
      </c>
    </row>
    <row r="218" spans="1:4">
      <c r="A218" s="42" t="str">
        <f>Input!U221</f>
        <v>14-dic-2020</v>
      </c>
      <c r="B218" s="25">
        <f>Input!Y221</f>
        <v>1366.05</v>
      </c>
      <c r="C218" s="42">
        <f>IF(B218=0,C217,-1*(MAX($B$3:B218)-B218))</f>
        <v>-5</v>
      </c>
      <c r="D218" s="25">
        <f>IF(B218="",D217,-1*(MIN($B$3:B218)-B218))</f>
        <v>1366.05</v>
      </c>
    </row>
    <row r="219" spans="1:4">
      <c r="A219" s="42" t="str">
        <f>Input!U222</f>
        <v>14-dic-2020</v>
      </c>
      <c r="B219" s="25">
        <f>Input!Y222</f>
        <v>1346.05</v>
      </c>
      <c r="C219" s="42">
        <f>IF(B219=0,C218,-1*(MAX($B$3:B219)-B219))</f>
        <v>-25</v>
      </c>
      <c r="D219" s="25">
        <f>IF(B219="",D218,-1*(MIN($B$3:B219)-B219))</f>
        <v>1346.05</v>
      </c>
    </row>
    <row r="220" spans="1:4">
      <c r="A220" s="42" t="str">
        <f>Input!U223</f>
        <v>16-dic-2020</v>
      </c>
      <c r="B220" s="25">
        <f>Input!Y223</f>
        <v>1356.05</v>
      </c>
      <c r="C220" s="42">
        <f>IF(B220=0,C219,-1*(MAX($B$3:B220)-B220))</f>
        <v>-15</v>
      </c>
      <c r="D220" s="25">
        <f>IF(B220="",D219,-1*(MIN($B$3:B220)-B220))</f>
        <v>1356.05</v>
      </c>
    </row>
    <row r="221" spans="1:4">
      <c r="A221" s="42" t="str">
        <f>Input!U224</f>
        <v>18-dic-2020</v>
      </c>
      <c r="B221" s="25">
        <f>Input!Y224</f>
        <v>1336.05</v>
      </c>
      <c r="C221" s="42">
        <f>IF(B221=0,C220,-1*(MAX($B$3:B221)-B221))</f>
        <v>-35</v>
      </c>
      <c r="D221" s="25">
        <f>IF(B221="",D220,-1*(MIN($B$3:B221)-B221))</f>
        <v>1336.05</v>
      </c>
    </row>
    <row r="222" spans="1:4">
      <c r="A222" s="42" t="str">
        <f>Input!U225</f>
        <v>21-dic-2020</v>
      </c>
      <c r="B222" s="25">
        <f>Input!Y225</f>
        <v>1346.05</v>
      </c>
      <c r="C222" s="42">
        <f>IF(B222=0,C221,-1*(MAX($B$3:B222)-B222))</f>
        <v>-25</v>
      </c>
      <c r="D222" s="25">
        <f>IF(B222="",D221,-1*(MIN($B$3:B222)-B222))</f>
        <v>1346.05</v>
      </c>
    </row>
    <row r="223" spans="1:4">
      <c r="A223" s="42" t="str">
        <f>Input!U226</f>
        <v>21-dic-2020</v>
      </c>
      <c r="B223" s="25">
        <f>Input!Y226</f>
        <v>1426.05</v>
      </c>
      <c r="C223" s="42">
        <f>IF(B223=0,C222,-1*(MAX($B$3:B223)-B223))</f>
        <v>0</v>
      </c>
      <c r="D223" s="25">
        <f>IF(B223="",D222,-1*(MIN($B$3:B223)-B223))</f>
        <v>1426.05</v>
      </c>
    </row>
    <row r="224" spans="1:4">
      <c r="A224" s="42" t="str">
        <f>Input!U227</f>
        <v>21-dic-2020</v>
      </c>
      <c r="B224" s="25">
        <f>Input!Y227</f>
        <v>1476.05</v>
      </c>
      <c r="C224" s="42">
        <f>IF(B224=0,C223,-1*(MAX($B$3:B224)-B224))</f>
        <v>0</v>
      </c>
      <c r="D224" s="25">
        <f>IF(B224="",D223,-1*(MIN($B$3:B224)-B224))</f>
        <v>1476.05</v>
      </c>
    </row>
    <row r="225" spans="1:4">
      <c r="A225" s="42" t="str">
        <f>Input!U228</f>
        <v>23-dic-2020</v>
      </c>
      <c r="B225" s="25">
        <f>Input!Y228</f>
        <v>1486.05</v>
      </c>
      <c r="C225" s="42">
        <f>IF(B225=0,C224,-1*(MAX($B$3:B225)-B225))</f>
        <v>0</v>
      </c>
      <c r="D225" s="25">
        <f>IF(B225="",D224,-1*(MIN($B$3:B225)-B225))</f>
        <v>1486.05</v>
      </c>
    </row>
    <row r="226" spans="1:4">
      <c r="A226" s="42" t="str">
        <f>Input!U229</f>
        <v>23-dic-2020</v>
      </c>
      <c r="B226" s="25">
        <f>Input!Y229</f>
        <v>1496.05</v>
      </c>
      <c r="C226" s="42">
        <f>IF(B226=0,C225,-1*(MAX($B$3:B226)-B226))</f>
        <v>0</v>
      </c>
      <c r="D226" s="25">
        <f>IF(B226="",D225,-1*(MIN($B$3:B226)-B226))</f>
        <v>1496.05</v>
      </c>
    </row>
    <row r="227" spans="1:4">
      <c r="A227" s="42" t="str">
        <f>Input!U230</f>
        <v>23-dic-2020</v>
      </c>
      <c r="B227" s="25">
        <f>Input!Y230</f>
        <v>1516.05</v>
      </c>
      <c r="C227" s="42">
        <f>IF(B227=0,C226,-1*(MAX($B$3:B227)-B227))</f>
        <v>0</v>
      </c>
      <c r="D227" s="25">
        <f>IF(B227="",D226,-1*(MIN($B$3:B227)-B227))</f>
        <v>1516.05</v>
      </c>
    </row>
    <row r="228" spans="1:4">
      <c r="A228" s="42" t="str">
        <f>Input!U231</f>
        <v>24-dic-2020</v>
      </c>
      <c r="B228" s="25">
        <f>Input!Y231</f>
        <v>1536.05</v>
      </c>
      <c r="C228" s="42">
        <f>IF(B228=0,C227,-1*(MAX($B$3:B228)-B228))</f>
        <v>0</v>
      </c>
      <c r="D228" s="25">
        <f>IF(B228="",D227,-1*(MIN($B$3:B228)-B228))</f>
        <v>1536.05</v>
      </c>
    </row>
    <row r="229" spans="1:4">
      <c r="A229" s="42" t="str">
        <f>Input!U232</f>
        <v>24-dic-2020</v>
      </c>
      <c r="B229" s="25">
        <f>Input!Y232</f>
        <v>1551.05</v>
      </c>
      <c r="C229" s="42">
        <f>IF(B229=0,C228,-1*(MAX($B$3:B229)-B229))</f>
        <v>0</v>
      </c>
      <c r="D229" s="25">
        <f>IF(B229="",D228,-1*(MIN($B$3:B229)-B229))</f>
        <v>1551.05</v>
      </c>
    </row>
    <row r="230" spans="1:4">
      <c r="A230" s="42" t="str">
        <f>Input!U233</f>
        <v>26-dic-2020</v>
      </c>
      <c r="B230" s="25">
        <f>Input!Y233</f>
        <v>1561.05</v>
      </c>
      <c r="C230" s="42">
        <f>IF(B230=0,C229,-1*(MAX($B$3:B230)-B230))</f>
        <v>0</v>
      </c>
      <c r="D230" s="25">
        <f>IF(B230="",D229,-1*(MIN($B$3:B230)-B230))</f>
        <v>1561.05</v>
      </c>
    </row>
    <row r="231" spans="1:4">
      <c r="A231" s="42" t="str">
        <f>Input!U234</f>
        <v>28-dic-2020</v>
      </c>
      <c r="B231" s="25">
        <f>Input!Y234</f>
        <v>1571.05</v>
      </c>
      <c r="C231" s="42">
        <f>IF(B231=0,C230,-1*(MAX($B$3:B231)-B231))</f>
        <v>0</v>
      </c>
      <c r="D231" s="25">
        <f>IF(B231="",D230,-1*(MIN($B$3:B231)-B231))</f>
        <v>1571.05</v>
      </c>
    </row>
    <row r="232" spans="1:4">
      <c r="A232" s="42" t="str">
        <f>Input!U235</f>
        <v>30-dic-2020</v>
      </c>
      <c r="B232" s="25">
        <f>Input!Y235</f>
        <v>1581.05</v>
      </c>
      <c r="C232" s="42">
        <f>IF(B232=0,C231,-1*(MAX($B$3:B232)-B232))</f>
        <v>0</v>
      </c>
      <c r="D232" s="25">
        <f>IF(B232="",D231,-1*(MIN($B$3:B232)-B232))</f>
        <v>1581.05</v>
      </c>
    </row>
    <row r="233" spans="1:4">
      <c r="A233" s="42" t="str">
        <f>Input!U236</f>
        <v>30-dic-2020</v>
      </c>
      <c r="B233" s="25">
        <f>Input!Y236</f>
        <v>1591.05</v>
      </c>
      <c r="C233" s="42">
        <f>IF(B233=0,C232,-1*(MAX($B$3:B233)-B233))</f>
        <v>0</v>
      </c>
      <c r="D233" s="25">
        <f>IF(B233="",D232,-1*(MIN($B$3:B233)-B233))</f>
        <v>1591.05</v>
      </c>
    </row>
    <row r="234" spans="1:4">
      <c r="A234" s="42" t="str">
        <f>Input!U237</f>
        <v>30-dic-2020</v>
      </c>
      <c r="B234" s="25">
        <f>Input!Y237</f>
        <v>1576.05</v>
      </c>
      <c r="C234" s="42">
        <f>IF(B234=0,C233,-1*(MAX($B$3:B234)-B234))</f>
        <v>-15</v>
      </c>
      <c r="D234" s="25">
        <f>IF(B234="",D233,-1*(MIN($B$3:B234)-B234))</f>
        <v>1576.05</v>
      </c>
    </row>
    <row r="235" spans="1:4">
      <c r="A235" s="42" t="str">
        <f>Input!U238</f>
        <v>31-dic-2020</v>
      </c>
      <c r="B235" s="25">
        <f>Input!Y238</f>
        <v>1586.05</v>
      </c>
      <c r="C235" s="42">
        <f>IF(B235=0,C234,-1*(MAX($B$3:B235)-B235))</f>
        <v>-5</v>
      </c>
      <c r="D235" s="25">
        <f>IF(B235="",D234,-1*(MIN($B$3:B235)-B235))</f>
        <v>1586.05</v>
      </c>
    </row>
    <row r="236" spans="1:4">
      <c r="A236" s="42" t="str">
        <f>Input!U239</f>
        <v>31-dic-2020</v>
      </c>
      <c r="B236" s="25">
        <f>Input!Y239</f>
        <v>1597.3</v>
      </c>
      <c r="C236" s="42">
        <f>IF(B236=0,C235,-1*(MAX($B$3:B236)-B236))</f>
        <v>0</v>
      </c>
      <c r="D236" s="25">
        <f>IF(B236="",D235,-1*(MIN($B$3:B236)-B236))</f>
        <v>1597.3</v>
      </c>
    </row>
    <row r="237" spans="1:4">
      <c r="A237" s="42" t="str">
        <f>Input!U240</f>
        <v xml:space="preserve">2-gen-2021 </v>
      </c>
      <c r="B237" s="25">
        <f>Input!Y240</f>
        <v>1607.3</v>
      </c>
      <c r="C237" s="42">
        <f>IF(B237=0,C236,-1*(MAX($B$3:B237)-B237))</f>
        <v>0</v>
      </c>
      <c r="D237" s="25">
        <f>IF(B237="",D236,-1*(MIN($B$3:B237)-B237))</f>
        <v>1607.3</v>
      </c>
    </row>
    <row r="238" spans="1:4">
      <c r="A238" s="42" t="str">
        <f>Input!U241</f>
        <v xml:space="preserve">4-gen-2021 </v>
      </c>
      <c r="B238" s="25">
        <f>Input!Y241</f>
        <v>1587.3</v>
      </c>
      <c r="C238" s="42">
        <f>IF(B238=0,C237,-1*(MAX($B$3:B238)-B238))</f>
        <v>-20</v>
      </c>
      <c r="D238" s="25">
        <f>IF(B238="",D237,-1*(MIN($B$3:B238)-B238))</f>
        <v>1587.3</v>
      </c>
    </row>
    <row r="239" spans="1:4">
      <c r="A239" s="42" t="str">
        <f>Input!U242</f>
        <v xml:space="preserve">4-gen-2021 </v>
      </c>
      <c r="B239" s="25">
        <f>Input!Y242</f>
        <v>1567.3</v>
      </c>
      <c r="C239" s="42">
        <f>IF(B239=0,C238,-1*(MAX($B$3:B239)-B239))</f>
        <v>-40</v>
      </c>
      <c r="D239" s="25">
        <f>IF(B239="",D238,-1*(MIN($B$3:B239)-B239))</f>
        <v>1567.3</v>
      </c>
    </row>
    <row r="240" spans="1:4">
      <c r="A240" s="42" t="str">
        <f>Input!U243</f>
        <v xml:space="preserve">4-gen-2021 </v>
      </c>
      <c r="B240" s="25">
        <f>Input!Y243</f>
        <v>1577.3</v>
      </c>
      <c r="C240" s="42">
        <f>IF(B240=0,C239,-1*(MAX($B$3:B240)-B240))</f>
        <v>-30</v>
      </c>
      <c r="D240" s="25">
        <f>IF(B240="",D239,-1*(MIN($B$3:B240)-B240))</f>
        <v>1577.3</v>
      </c>
    </row>
    <row r="241" spans="1:4">
      <c r="A241" s="42" t="str">
        <f>Input!U244</f>
        <v xml:space="preserve">4-gen-2021 </v>
      </c>
      <c r="B241" s="25">
        <f>Input!Y244</f>
        <v>1587.3</v>
      </c>
      <c r="C241" s="42">
        <f>IF(B241=0,C240,-1*(MAX($B$3:B241)-B241))</f>
        <v>-20</v>
      </c>
      <c r="D241" s="25">
        <f>IF(B241="",D240,-1*(MIN($B$3:B241)-B241))</f>
        <v>1587.3</v>
      </c>
    </row>
    <row r="242" spans="1:4">
      <c r="A242" s="42" t="str">
        <f>Input!U245</f>
        <v xml:space="preserve">4-gen-2021 </v>
      </c>
      <c r="B242" s="25">
        <f>Input!Y245</f>
        <v>1567.3</v>
      </c>
      <c r="C242" s="42">
        <f>IF(B242=0,C241,-1*(MAX($B$3:B242)-B242))</f>
        <v>-40</v>
      </c>
      <c r="D242" s="25">
        <f>IF(B242="",D241,-1*(MIN($B$3:B242)-B242))</f>
        <v>1567.3</v>
      </c>
    </row>
    <row r="243" spans="1:4">
      <c r="A243" s="42" t="str">
        <f>Input!U246</f>
        <v xml:space="preserve">5-gen-2021 </v>
      </c>
      <c r="B243" s="25">
        <f>Input!Y246</f>
        <v>1577.3</v>
      </c>
      <c r="C243" s="42">
        <f>IF(B243=0,C242,-1*(MAX($B$3:B243)-B243))</f>
        <v>-30</v>
      </c>
      <c r="D243" s="25">
        <f>IF(B243="",D242,-1*(MIN($B$3:B243)-B243))</f>
        <v>1577.3</v>
      </c>
    </row>
    <row r="244" spans="1:4">
      <c r="A244" s="42" t="str">
        <f>Input!U247</f>
        <v xml:space="preserve">5-gen-2021 </v>
      </c>
      <c r="B244" s="25">
        <f>Input!Y247</f>
        <v>1587.3</v>
      </c>
      <c r="C244" s="42">
        <f>IF(B244=0,C243,-1*(MAX($B$3:B244)-B244))</f>
        <v>-20</v>
      </c>
      <c r="D244" s="25">
        <f>IF(B244="",D243,-1*(MIN($B$3:B244)-B244))</f>
        <v>1587.3</v>
      </c>
    </row>
    <row r="245" spans="1:4">
      <c r="A245" s="42" t="str">
        <f>Input!U248</f>
        <v xml:space="preserve">5-gen-2021 </v>
      </c>
      <c r="B245" s="25">
        <f>Input!Y248</f>
        <v>1597.3</v>
      </c>
      <c r="C245" s="42">
        <f>IF(B245=0,C244,-1*(MAX($B$3:B245)-B245))</f>
        <v>-10</v>
      </c>
      <c r="D245" s="25">
        <f>IF(B245="",D244,-1*(MIN($B$3:B245)-B245))</f>
        <v>1597.3</v>
      </c>
    </row>
    <row r="246" spans="1:4">
      <c r="A246" s="42" t="str">
        <f>Input!U249</f>
        <v xml:space="preserve">5-gen-2021 </v>
      </c>
      <c r="B246" s="25">
        <f>Input!Y249</f>
        <v>1607.3</v>
      </c>
      <c r="C246" s="42">
        <f>IF(B246=0,C245,-1*(MAX($B$3:B246)-B246))</f>
        <v>0</v>
      </c>
      <c r="D246" s="25">
        <f>IF(B246="",D245,-1*(MIN($B$3:B246)-B246))</f>
        <v>1607.3</v>
      </c>
    </row>
    <row r="247" spans="1:4">
      <c r="A247" s="42" t="str">
        <f>Input!U250</f>
        <v xml:space="preserve">5-gen-2021 </v>
      </c>
      <c r="B247" s="25">
        <f>Input!Y250</f>
        <v>1587.3</v>
      </c>
      <c r="C247" s="42">
        <f>IF(B247=0,C246,-1*(MAX($B$3:B247)-B247))</f>
        <v>-20</v>
      </c>
      <c r="D247" s="25">
        <f>IF(B247="",D246,-1*(MIN($B$3:B247)-B247))</f>
        <v>1587.3</v>
      </c>
    </row>
    <row r="248" spans="1:4">
      <c r="A248" s="42" t="str">
        <f>Input!U251</f>
        <v xml:space="preserve">5-gen-2021 </v>
      </c>
      <c r="B248" s="25">
        <f>Input!Y251</f>
        <v>1597.3</v>
      </c>
      <c r="C248" s="42">
        <f>IF(B248=0,C247,-1*(MAX($B$3:B248)-B248))</f>
        <v>-10</v>
      </c>
      <c r="D248" s="25">
        <f>IF(B248="",D247,-1*(MIN($B$3:B248)-B248))</f>
        <v>1597.3</v>
      </c>
    </row>
    <row r="249" spans="1:4">
      <c r="A249" s="42" t="str">
        <f>Input!U252</f>
        <v xml:space="preserve">5-gen-2021 </v>
      </c>
      <c r="B249" s="25">
        <f>Input!Y252</f>
        <v>1577.3</v>
      </c>
      <c r="C249" s="42">
        <f>IF(B249=0,C248,-1*(MAX($B$3:B249)-B249))</f>
        <v>-30</v>
      </c>
      <c r="D249" s="25">
        <f>IF(B249="",D248,-1*(MIN($B$3:B249)-B249))</f>
        <v>1577.3</v>
      </c>
    </row>
    <row r="250" spans="1:4">
      <c r="A250" s="42" t="str">
        <f>Input!U253</f>
        <v xml:space="preserve">6-gen-2021 </v>
      </c>
      <c r="B250" s="25">
        <f>Input!Y253</f>
        <v>1557.3</v>
      </c>
      <c r="C250" s="42">
        <f>IF(B250=0,C249,-1*(MAX($B$3:B250)-B250))</f>
        <v>-50</v>
      </c>
      <c r="D250" s="25">
        <f>IF(B250="",D249,-1*(MIN($B$3:B250)-B250))</f>
        <v>1557.3</v>
      </c>
    </row>
    <row r="251" spans="1:4">
      <c r="A251" s="42" t="str">
        <f>Input!U254</f>
        <v xml:space="preserve">6-gen-2021 </v>
      </c>
      <c r="B251" s="25">
        <f>Input!Y254</f>
        <v>1567.3</v>
      </c>
      <c r="C251" s="42">
        <f>IF(B251=0,C250,-1*(MAX($B$3:B251)-B251))</f>
        <v>-40</v>
      </c>
      <c r="D251" s="25">
        <f>IF(B251="",D250,-1*(MIN($B$3:B251)-B251))</f>
        <v>1567.3</v>
      </c>
    </row>
    <row r="252" spans="1:4">
      <c r="A252" s="42" t="str">
        <f>Input!U255</f>
        <v xml:space="preserve">6-gen-2021 </v>
      </c>
      <c r="B252" s="25">
        <f>Input!Y255</f>
        <v>1552.3</v>
      </c>
      <c r="C252" s="42">
        <f>IF(B252=0,C251,-1*(MAX($B$3:B252)-B252))</f>
        <v>-55</v>
      </c>
      <c r="D252" s="25">
        <f>IF(B252="",D251,-1*(MIN($B$3:B252)-B252))</f>
        <v>1552.3</v>
      </c>
    </row>
    <row r="253" spans="1:4">
      <c r="A253" s="42" t="str">
        <f>Input!U256</f>
        <v xml:space="preserve">6-gen-2021 </v>
      </c>
      <c r="B253" s="25">
        <f>Input!Y256</f>
        <v>1562.3</v>
      </c>
      <c r="C253" s="42">
        <f>IF(B253=0,C252,-1*(MAX($B$3:B253)-B253))</f>
        <v>-45</v>
      </c>
      <c r="D253" s="25">
        <f>IF(B253="",D252,-1*(MIN($B$3:B253)-B253))</f>
        <v>1562.3</v>
      </c>
    </row>
    <row r="254" spans="1:4">
      <c r="A254" s="42" t="str">
        <f>Input!U257</f>
        <v xml:space="preserve">6-gen-2021 </v>
      </c>
      <c r="B254" s="25">
        <f>Input!Y257</f>
        <v>1569.8</v>
      </c>
      <c r="C254" s="42">
        <f>IF(B254=0,C253,-1*(MAX($B$3:B254)-B254))</f>
        <v>-37.5</v>
      </c>
      <c r="D254" s="25">
        <f>IF(B254="",D253,-1*(MIN($B$3:B254)-B254))</f>
        <v>1569.8</v>
      </c>
    </row>
    <row r="255" spans="1:4">
      <c r="A255" s="42" t="str">
        <f>Input!U258</f>
        <v>11-gen-2021</v>
      </c>
      <c r="B255" s="25">
        <f>Input!Y258</f>
        <v>1579.8</v>
      </c>
      <c r="C255" s="42">
        <f>IF(B255=0,C254,-1*(MAX($B$3:B255)-B255))</f>
        <v>-27.5</v>
      </c>
      <c r="D255" s="25">
        <f>IF(B255="",D254,-1*(MIN($B$3:B255)-B255))</f>
        <v>1579.8</v>
      </c>
    </row>
    <row r="256" spans="1:4">
      <c r="A256" s="42" t="str">
        <f>Input!U259</f>
        <v>12-gen-2021</v>
      </c>
      <c r="B256" s="25">
        <f>Input!Y259</f>
        <v>1589.8</v>
      </c>
      <c r="C256" s="42">
        <f>IF(B256=0,C255,-1*(MAX($B$3:B256)-B256))</f>
        <v>-17.5</v>
      </c>
      <c r="D256" s="25">
        <f>IF(B256="",D255,-1*(MIN($B$3:B256)-B256))</f>
        <v>1589.8</v>
      </c>
    </row>
    <row r="257" spans="1:4">
      <c r="A257" s="42" t="str">
        <f>Input!U260</f>
        <v>13-gen-2021</v>
      </c>
      <c r="B257" s="25">
        <f>Input!Y260</f>
        <v>1599.8</v>
      </c>
      <c r="C257" s="42">
        <f>IF(B257=0,C256,-1*(MAX($B$3:B257)-B257))</f>
        <v>-7.5</v>
      </c>
      <c r="D257" s="25">
        <f>IF(B257="",D256,-1*(MIN($B$3:B257)-B257))</f>
        <v>1599.8</v>
      </c>
    </row>
    <row r="258" spans="1:4">
      <c r="A258" s="42" t="str">
        <f>Input!U261</f>
        <v>14-gen-2021</v>
      </c>
      <c r="B258" s="25">
        <f>Input!Y261</f>
        <v>1619.8</v>
      </c>
      <c r="C258" s="42">
        <f>IF(B258=0,C257,-1*(MAX($B$3:B258)-B258))</f>
        <v>0</v>
      </c>
      <c r="D258" s="25">
        <f>IF(B258="",D257,-1*(MIN($B$3:B258)-B258))</f>
        <v>1619.8</v>
      </c>
    </row>
    <row r="259" spans="1:4">
      <c r="A259" s="42" t="str">
        <f>Input!U262</f>
        <v>15-gen-2021</v>
      </c>
      <c r="B259" s="25">
        <f>Input!Y262</f>
        <v>1629.8</v>
      </c>
      <c r="C259" s="42">
        <f>IF(B259=0,C258,-1*(MAX($B$3:B259)-B259))</f>
        <v>0</v>
      </c>
      <c r="D259" s="25">
        <f>IF(B259="",D258,-1*(MIN($B$3:B259)-B259))</f>
        <v>1629.8</v>
      </c>
    </row>
    <row r="260" spans="1:4">
      <c r="A260" s="42" t="str">
        <f>Input!U263</f>
        <v>15-gen-2021</v>
      </c>
      <c r="B260" s="25">
        <f>Input!Y263</f>
        <v>1609.8</v>
      </c>
      <c r="C260" s="42">
        <f>IF(B260=0,C259,-1*(MAX($B$3:B260)-B260))</f>
        <v>-20</v>
      </c>
      <c r="D260" s="25">
        <f>IF(B260="",D259,-1*(MIN($B$3:B260)-B260))</f>
        <v>1609.8</v>
      </c>
    </row>
    <row r="261" spans="1:4">
      <c r="A261" s="42" t="str">
        <f>Input!U264</f>
        <v>18-gen-2021</v>
      </c>
      <c r="B261" s="25">
        <f>Input!Y264</f>
        <v>1619.8</v>
      </c>
      <c r="C261" s="42">
        <f>IF(B261=0,C260,-1*(MAX($B$3:B261)-B261))</f>
        <v>-10</v>
      </c>
      <c r="D261" s="25">
        <f>IF(B261="",D260,-1*(MIN($B$3:B261)-B261))</f>
        <v>1619.8</v>
      </c>
    </row>
    <row r="262" spans="1:4">
      <c r="A262" s="42" t="str">
        <f>Input!U265</f>
        <v>19-gen-2021</v>
      </c>
      <c r="B262" s="25">
        <f>Input!Y265</f>
        <v>1629.8</v>
      </c>
      <c r="C262" s="42">
        <f>IF(B262=0,C261,-1*(MAX($B$3:B262)-B262))</f>
        <v>0</v>
      </c>
      <c r="D262" s="25">
        <f>IF(B262="",D261,-1*(MIN($B$3:B262)-B262))</f>
        <v>1629.8</v>
      </c>
    </row>
    <row r="263" spans="1:4">
      <c r="A263" s="42" t="str">
        <f>Input!U266</f>
        <v>19-gen-2021</v>
      </c>
      <c r="B263" s="25">
        <f>Input!Y266</f>
        <v>1639.8</v>
      </c>
      <c r="C263" s="42">
        <f>IF(B263=0,C262,-1*(MAX($B$3:B263)-B263))</f>
        <v>0</v>
      </c>
      <c r="D263" s="25">
        <f>IF(B263="",D262,-1*(MIN($B$3:B263)-B263))</f>
        <v>1639.8</v>
      </c>
    </row>
    <row r="264" spans="1:4">
      <c r="A264" s="42" t="str">
        <f>Input!U267</f>
        <v>21-gen-2021</v>
      </c>
      <c r="B264" s="25">
        <f>Input!Y267</f>
        <v>1624.8</v>
      </c>
      <c r="C264" s="42">
        <f>IF(B264=0,C263,-1*(MAX($B$3:B264)-B264))</f>
        <v>-15</v>
      </c>
      <c r="D264" s="25">
        <f>IF(B264="",D263,-1*(MIN($B$3:B264)-B264))</f>
        <v>1624.8</v>
      </c>
    </row>
    <row r="265" spans="1:4">
      <c r="A265" s="42" t="str">
        <f>Input!U268</f>
        <v>21-gen-2021</v>
      </c>
      <c r="B265" s="25">
        <f>Input!Y268</f>
        <v>1639.8</v>
      </c>
      <c r="C265" s="42">
        <f>IF(B265=0,C264,-1*(MAX($B$3:B265)-B265))</f>
        <v>0</v>
      </c>
      <c r="D265" s="25">
        <f>IF(B265="",D264,-1*(MIN($B$3:B265)-B265))</f>
        <v>1639.8</v>
      </c>
    </row>
    <row r="266" spans="1:4">
      <c r="A266" s="42" t="str">
        <f>Input!U269</f>
        <v>21-gen-2021</v>
      </c>
      <c r="B266" s="25">
        <f>Input!Y269</f>
        <v>1649.8</v>
      </c>
      <c r="C266" s="42">
        <f>IF(B266=0,C265,-1*(MAX($B$3:B266)-B266))</f>
        <v>0</v>
      </c>
      <c r="D266" s="25">
        <f>IF(B266="",D265,-1*(MIN($B$3:B266)-B266))</f>
        <v>1649.8</v>
      </c>
    </row>
    <row r="267" spans="1:4">
      <c r="A267" s="42" t="str">
        <f>Input!U270</f>
        <v>22-gen-2021</v>
      </c>
      <c r="B267" s="25">
        <f>Input!Y270</f>
        <v>1659.8</v>
      </c>
      <c r="C267" s="42">
        <f>IF(B267=0,C266,-1*(MAX($B$3:B267)-B267))</f>
        <v>0</v>
      </c>
      <c r="D267" s="25">
        <f>IF(B267="",D266,-1*(MIN($B$3:B267)-B267))</f>
        <v>1659.8</v>
      </c>
    </row>
    <row r="268" spans="1:4">
      <c r="A268" s="42" t="str">
        <f>Input!U271</f>
        <v>25-gen-2021</v>
      </c>
      <c r="B268" s="25">
        <f>Input!Y271</f>
        <v>1669.8</v>
      </c>
      <c r="C268" s="42">
        <f>IF(B268=0,C267,-1*(MAX($B$3:B268)-B268))</f>
        <v>0</v>
      </c>
      <c r="D268" s="25">
        <f>IF(B268="",D267,-1*(MIN($B$3:B268)-B268))</f>
        <v>1669.8</v>
      </c>
    </row>
    <row r="269" spans="1:4">
      <c r="A269" s="42" t="str">
        <f>Input!U272</f>
        <v>26-gen-2021</v>
      </c>
      <c r="B269" s="25">
        <f>Input!Y272</f>
        <v>1654.8</v>
      </c>
      <c r="C269" s="42">
        <f>IF(B269=0,C268,-1*(MAX($B$3:B269)-B269))</f>
        <v>-15</v>
      </c>
      <c r="D269" s="25">
        <f>IF(B269="",D268,-1*(MIN($B$3:B269)-B269))</f>
        <v>1654.8</v>
      </c>
    </row>
    <row r="270" spans="1:4">
      <c r="A270" s="42" t="str">
        <f>Input!U273</f>
        <v>26-gen-2021</v>
      </c>
      <c r="B270" s="25">
        <f>Input!Y273</f>
        <v>1669.8</v>
      </c>
      <c r="C270" s="42">
        <f>IF(B270=0,C269,-1*(MAX($B$3:B270)-B270))</f>
        <v>0</v>
      </c>
      <c r="D270" s="25">
        <f>IF(B270="",D269,-1*(MIN($B$3:B270)-B270))</f>
        <v>1669.8</v>
      </c>
    </row>
    <row r="271" spans="1:4">
      <c r="A271" s="42" t="str">
        <f>Input!U274</f>
        <v>27-gen-2021</v>
      </c>
      <c r="B271" s="25">
        <f>Input!Y274</f>
        <v>1679.8</v>
      </c>
      <c r="C271" s="42">
        <f>IF(B271=0,C270,-1*(MAX($B$3:B271)-B271))</f>
        <v>0</v>
      </c>
      <c r="D271" s="25">
        <f>IF(B271="",D270,-1*(MIN($B$3:B271)-B271))</f>
        <v>1679.8</v>
      </c>
    </row>
    <row r="272" spans="1:4">
      <c r="A272" s="42" t="str">
        <f>Input!U275</f>
        <v>27-gen-2021</v>
      </c>
      <c r="B272" s="25">
        <f>Input!Y275</f>
        <v>1694.8</v>
      </c>
      <c r="C272" s="42">
        <f>IF(B272=0,C271,-1*(MAX($B$3:B272)-B272))</f>
        <v>0</v>
      </c>
      <c r="D272" s="25">
        <f>IF(B272="",D271,-1*(MIN($B$3:B272)-B272))</f>
        <v>1694.8</v>
      </c>
    </row>
    <row r="273" spans="1:4">
      <c r="A273" s="42" t="str">
        <f>Input!U276</f>
        <v>27-gen-2021</v>
      </c>
      <c r="B273" s="25">
        <f>Input!Y276</f>
        <v>1704.8</v>
      </c>
      <c r="C273" s="42">
        <f>IF(B273=0,C272,-1*(MAX($B$3:B273)-B273))</f>
        <v>0</v>
      </c>
      <c r="D273" s="25">
        <f>IF(B273="",D272,-1*(MIN($B$3:B273)-B273))</f>
        <v>1704.8</v>
      </c>
    </row>
    <row r="274" spans="1:4">
      <c r="A274" s="42" t="str">
        <f>Input!U277</f>
        <v>28-gen-2021</v>
      </c>
      <c r="B274" s="25">
        <f>Input!Y277</f>
        <v>1684.8</v>
      </c>
      <c r="C274" s="42">
        <f>IF(B274=0,C273,-1*(MAX($B$3:B274)-B274))</f>
        <v>-20</v>
      </c>
      <c r="D274" s="25">
        <f>IF(B274="",D273,-1*(MIN($B$3:B274)-B274))</f>
        <v>1684.8</v>
      </c>
    </row>
    <row r="275" spans="1:4">
      <c r="A275" s="42" t="str">
        <f>Input!U278</f>
        <v>28-gen-2021</v>
      </c>
      <c r="B275" s="25">
        <f>Input!Y278</f>
        <v>1694.8</v>
      </c>
      <c r="C275" s="42">
        <f>IF(B275=0,C274,-1*(MAX($B$3:B275)-B275))</f>
        <v>-10</v>
      </c>
      <c r="D275" s="25">
        <f>IF(B275="",D274,-1*(MIN($B$3:B275)-B275))</f>
        <v>1694.8</v>
      </c>
    </row>
    <row r="276" spans="1:4">
      <c r="A276" s="42" t="str">
        <f>Input!U279</f>
        <v>29-gen-2021</v>
      </c>
      <c r="B276" s="25">
        <f>Input!Y279</f>
        <v>1679.8</v>
      </c>
      <c r="C276" s="42">
        <f>IF(B276=0,C275,-1*(MAX($B$3:B276)-B276))</f>
        <v>-25</v>
      </c>
      <c r="D276" s="25">
        <f>IF(B276="",D275,-1*(MIN($B$3:B276)-B276))</f>
        <v>1679.8</v>
      </c>
    </row>
    <row r="277" spans="1:4">
      <c r="A277" s="42" t="str">
        <f>Input!U280</f>
        <v>30-gen-2021</v>
      </c>
      <c r="B277" s="25">
        <f>Input!Y280</f>
        <v>1664.8</v>
      </c>
      <c r="C277" s="42">
        <f>IF(B277=0,C276,-1*(MAX($B$3:B277)-B277))</f>
        <v>-40</v>
      </c>
      <c r="D277" s="25">
        <f>IF(B277="",D276,-1*(MIN($B$3:B277)-B277))</f>
        <v>1664.8</v>
      </c>
    </row>
    <row r="278" spans="1:4">
      <c r="A278" s="42" t="str">
        <f>Input!U281</f>
        <v xml:space="preserve">1-feb-2021 </v>
      </c>
      <c r="B278" s="25">
        <f>Input!Y281</f>
        <v>1679.8</v>
      </c>
      <c r="C278" s="42">
        <f>IF(B278=0,C277,-1*(MAX($B$3:B278)-B278))</f>
        <v>-25</v>
      </c>
      <c r="D278" s="25">
        <f>IF(B278="",D277,-1*(MIN($B$3:B278)-B278))</f>
        <v>1679.8</v>
      </c>
    </row>
    <row r="279" spans="1:4">
      <c r="A279" s="42" t="str">
        <f>Input!U282</f>
        <v xml:space="preserve">1-feb-2021 </v>
      </c>
      <c r="B279" s="25">
        <f>Input!Y282</f>
        <v>1664.8</v>
      </c>
      <c r="C279" s="42">
        <f>IF(B279=0,C278,-1*(MAX($B$3:B279)-B279))</f>
        <v>-40</v>
      </c>
      <c r="D279" s="25">
        <f>IF(B279="",D278,-1*(MIN($B$3:B279)-B279))</f>
        <v>1664.8</v>
      </c>
    </row>
    <row r="280" spans="1:4">
      <c r="A280" s="42" t="str">
        <f>Input!U283</f>
        <v xml:space="preserve">3-feb-2021 </v>
      </c>
      <c r="B280" s="25">
        <f>Input!Y283</f>
        <v>1674.8</v>
      </c>
      <c r="C280" s="42">
        <f>IF(B280=0,C279,-1*(MAX($B$3:B280)-B280))</f>
        <v>-30</v>
      </c>
      <c r="D280" s="25">
        <f>IF(B280="",D279,-1*(MIN($B$3:B280)-B280))</f>
        <v>1674.8</v>
      </c>
    </row>
    <row r="281" spans="1:4">
      <c r="A281" s="42" t="str">
        <f>Input!U284</f>
        <v xml:space="preserve">4-feb-2021 </v>
      </c>
      <c r="B281" s="25">
        <f>Input!Y284</f>
        <v>1694.8</v>
      </c>
      <c r="C281" s="42">
        <f>IF(B281=0,C280,-1*(MAX($B$3:B281)-B281))</f>
        <v>-10</v>
      </c>
      <c r="D281" s="25">
        <f>IF(B281="",D280,-1*(MIN($B$3:B281)-B281))</f>
        <v>1694.8</v>
      </c>
    </row>
    <row r="282" spans="1:4">
      <c r="A282" s="42" t="str">
        <f>Input!U285</f>
        <v xml:space="preserve">4-feb-2021 </v>
      </c>
      <c r="B282" s="25">
        <f>Input!Y285</f>
        <v>1724.8</v>
      </c>
      <c r="C282" s="42">
        <f>IF(B282=0,C281,-1*(MAX($B$3:B282)-B282))</f>
        <v>0</v>
      </c>
      <c r="D282" s="25">
        <f>IF(B282="",D281,-1*(MIN($B$3:B282)-B282))</f>
        <v>1724.8</v>
      </c>
    </row>
    <row r="283" spans="1:4">
      <c r="A283" s="42" t="str">
        <f>Input!U286</f>
        <v xml:space="preserve">4-feb-2021 </v>
      </c>
      <c r="B283" s="25">
        <f>Input!Y286</f>
        <v>1734.8</v>
      </c>
      <c r="C283" s="42">
        <f>IF(B283=0,C282,-1*(MAX($B$3:B283)-B283))</f>
        <v>0</v>
      </c>
      <c r="D283" s="25">
        <f>IF(B283="",D282,-1*(MIN($B$3:B283)-B283))</f>
        <v>1734.8</v>
      </c>
    </row>
    <row r="284" spans="1:4">
      <c r="A284" s="42" t="str">
        <f>Input!U287</f>
        <v xml:space="preserve">4-feb-2021 </v>
      </c>
      <c r="B284" s="25">
        <f>Input!Y287</f>
        <v>1744.7</v>
      </c>
      <c r="C284" s="42">
        <f>IF(B284=0,C283,-1*(MAX($B$3:B284)-B284))</f>
        <v>0</v>
      </c>
      <c r="D284" s="25">
        <f>IF(B284="",D283,-1*(MIN($B$3:B284)-B284))</f>
        <v>1744.7</v>
      </c>
    </row>
    <row r="285" spans="1:4">
      <c r="A285" s="42" t="str">
        <f>Input!U288</f>
        <v xml:space="preserve">5-feb-2021 </v>
      </c>
      <c r="B285" s="25">
        <f>Input!Y288</f>
        <v>1754.7</v>
      </c>
      <c r="C285" s="42">
        <f>IF(B285=0,C284,-1*(MAX($B$3:B285)-B285))</f>
        <v>0</v>
      </c>
      <c r="D285" s="25">
        <f>IF(B285="",D284,-1*(MIN($B$3:B285)-B285))</f>
        <v>1754.7</v>
      </c>
    </row>
    <row r="286" spans="1:4">
      <c r="A286" s="42" t="str">
        <f>Input!U289</f>
        <v>10-feb-2021</v>
      </c>
      <c r="B286" s="25">
        <f>Input!Y289</f>
        <v>1769.7</v>
      </c>
      <c r="C286" s="42">
        <f>IF(B286=0,C285,-1*(MAX($B$3:B286)-B286))</f>
        <v>0</v>
      </c>
      <c r="D286" s="25">
        <f>IF(B286="",D285,-1*(MIN($B$3:B286)-B286))</f>
        <v>1769.7</v>
      </c>
    </row>
    <row r="287" spans="1:4">
      <c r="A287" s="42" t="str">
        <f>Input!U290</f>
        <v>10-feb-2021</v>
      </c>
      <c r="B287" s="25">
        <f>Input!Y290</f>
        <v>1779.7</v>
      </c>
      <c r="C287" s="42">
        <f>IF(B287=0,C286,-1*(MAX($B$3:B287)-B287))</f>
        <v>0</v>
      </c>
      <c r="D287" s="25">
        <f>IF(B287="",D286,-1*(MIN($B$3:B287)-B287))</f>
        <v>1779.7</v>
      </c>
    </row>
    <row r="288" spans="1:4">
      <c r="A288" s="42" t="str">
        <f>Input!U291</f>
        <v>10-feb-2021</v>
      </c>
      <c r="B288" s="25">
        <f>Input!Y291</f>
        <v>1759.7</v>
      </c>
      <c r="C288" s="42">
        <f>IF(B288=0,C287,-1*(MAX($B$3:B288)-B288))</f>
        <v>-20</v>
      </c>
      <c r="D288" s="25">
        <f>IF(B288="",D287,-1*(MIN($B$3:B288)-B288))</f>
        <v>1759.7</v>
      </c>
    </row>
    <row r="289" spans="1:4">
      <c r="A289" s="42" t="str">
        <f>Input!U292</f>
        <v>11-feb-2021</v>
      </c>
      <c r="B289" s="25">
        <f>Input!Y292</f>
        <v>1769.7</v>
      </c>
      <c r="C289" s="42">
        <f>IF(B289=0,C288,-1*(MAX($B$3:B289)-B289))</f>
        <v>-10</v>
      </c>
      <c r="D289" s="25">
        <f>IF(B289="",D288,-1*(MIN($B$3:B289)-B289))</f>
        <v>1769.7</v>
      </c>
    </row>
    <row r="290" spans="1:4">
      <c r="A290" s="42" t="str">
        <f>Input!U293</f>
        <v>11-feb-2021</v>
      </c>
      <c r="B290" s="25">
        <f>Input!Y293</f>
        <v>1779.7</v>
      </c>
      <c r="C290" s="42">
        <f>IF(B290=0,C289,-1*(MAX($B$3:B290)-B290))</f>
        <v>0</v>
      </c>
      <c r="D290" s="25">
        <f>IF(B290="",D289,-1*(MIN($B$3:B290)-B290))</f>
        <v>1779.7</v>
      </c>
    </row>
    <row r="291" spans="1:4">
      <c r="A291" s="42" t="str">
        <f>Input!U294</f>
        <v>12-feb-2021</v>
      </c>
      <c r="B291" s="25">
        <f>Input!Y294</f>
        <v>1839.7</v>
      </c>
      <c r="C291" s="42">
        <f>IF(B291=0,C290,-1*(MAX($B$3:B291)-B291))</f>
        <v>0</v>
      </c>
      <c r="D291" s="25">
        <f>IF(B291="",D290,-1*(MIN($B$3:B291)-B291))</f>
        <v>1839.7</v>
      </c>
    </row>
    <row r="292" spans="1:4">
      <c r="A292" s="42" t="str">
        <f>Input!U295</f>
        <v>12-feb-2021</v>
      </c>
      <c r="B292" s="25">
        <f>Input!Y295</f>
        <v>1849.7</v>
      </c>
      <c r="C292" s="42">
        <f>IF(B292=0,C291,-1*(MAX($B$3:B292)-B292))</f>
        <v>0</v>
      </c>
      <c r="D292" s="25">
        <f>IF(B292="",D291,-1*(MIN($B$3:B292)-B292))</f>
        <v>1849.7</v>
      </c>
    </row>
    <row r="293" spans="1:4">
      <c r="A293" s="42" t="str">
        <f>Input!U296</f>
        <v>12-feb-2021</v>
      </c>
      <c r="B293" s="25">
        <f>Input!Y296</f>
        <v>1829.7</v>
      </c>
      <c r="C293" s="42">
        <f>IF(B293=0,C292,-1*(MAX($B$3:B293)-B293))</f>
        <v>-20</v>
      </c>
      <c r="D293" s="25">
        <f>IF(B293="",D292,-1*(MIN($B$3:B293)-B293))</f>
        <v>1829.7</v>
      </c>
    </row>
    <row r="294" spans="1:4">
      <c r="A294" s="42" t="str">
        <f>Input!U297</f>
        <v>15-feb-2021</v>
      </c>
      <c r="B294" s="25">
        <f>Input!Y297</f>
        <v>1859.7</v>
      </c>
      <c r="C294" s="42">
        <f>IF(B294=0,C293,-1*(MAX($B$3:B294)-B294))</f>
        <v>0</v>
      </c>
      <c r="D294" s="25">
        <f>IF(B294="",D293,-1*(MIN($B$3:B294)-B294))</f>
        <v>1859.7</v>
      </c>
    </row>
    <row r="295" spans="1:4">
      <c r="A295" s="42" t="str">
        <f>Input!U298</f>
        <v>16-feb-2021</v>
      </c>
      <c r="B295" s="25">
        <f>Input!Y298</f>
        <v>1869.7</v>
      </c>
      <c r="C295" s="42">
        <f>IF(B295=0,C294,-1*(MAX($B$3:B295)-B295))</f>
        <v>0</v>
      </c>
      <c r="D295" s="25">
        <f>IF(B295="",D294,-1*(MIN($B$3:B295)-B295))</f>
        <v>1869.7</v>
      </c>
    </row>
    <row r="296" spans="1:4">
      <c r="A296" s="42" t="str">
        <f>Input!U299</f>
        <v>16-feb-2021</v>
      </c>
      <c r="B296" s="25">
        <f>Input!Y299</f>
        <v>1879.3</v>
      </c>
      <c r="C296" s="42">
        <f>IF(B296=0,C295,-1*(MAX($B$3:B296)-B296))</f>
        <v>0</v>
      </c>
      <c r="D296" s="25">
        <f>IF(B296="",D295,-1*(MIN($B$3:B296)-B296))</f>
        <v>1879.3</v>
      </c>
    </row>
    <row r="297" spans="1:4">
      <c r="A297" s="42" t="str">
        <f>Input!U300</f>
        <v>17-feb-2021</v>
      </c>
      <c r="B297" s="25">
        <f>Input!Y300</f>
        <v>1889.3</v>
      </c>
      <c r="C297" s="42">
        <f>IF(B297=0,C296,-1*(MAX($B$3:B297)-B297))</f>
        <v>0</v>
      </c>
      <c r="D297" s="25">
        <f>IF(B297="",D296,-1*(MIN($B$3:B297)-B297))</f>
        <v>1889.3</v>
      </c>
    </row>
    <row r="298" spans="1:4">
      <c r="A298" s="42" t="str">
        <f>Input!U301</f>
        <v>17-feb-2021</v>
      </c>
      <c r="B298" s="25">
        <f>Input!Y301</f>
        <v>1899.3</v>
      </c>
      <c r="C298" s="42">
        <f>IF(B298=0,C297,-1*(MAX($B$3:B298)-B298))</f>
        <v>0</v>
      </c>
      <c r="D298" s="25">
        <f>IF(B298="",D297,-1*(MIN($B$3:B298)-B298))</f>
        <v>1899.3</v>
      </c>
    </row>
    <row r="299" spans="1:4">
      <c r="A299" s="42" t="str">
        <f>Input!U302</f>
        <v>17-feb-2021</v>
      </c>
      <c r="B299" s="25">
        <f>Input!Y302</f>
        <v>1909.3</v>
      </c>
      <c r="C299" s="42">
        <f>IF(B299=0,C298,-1*(MAX($B$3:B299)-B299))</f>
        <v>0</v>
      </c>
      <c r="D299" s="25">
        <f>IF(B299="",D298,-1*(MIN($B$3:B299)-B299))</f>
        <v>1909.3</v>
      </c>
    </row>
    <row r="300" spans="1:4">
      <c r="A300" s="42" t="str">
        <f>Input!U303</f>
        <v>18-feb-2021</v>
      </c>
      <c r="B300" s="25">
        <f>Input!Y303</f>
        <v>1929.3</v>
      </c>
      <c r="C300" s="42">
        <f>IF(B300=0,C299,-1*(MAX($B$3:B300)-B300))</f>
        <v>0</v>
      </c>
      <c r="D300" s="25">
        <f>IF(B300="",D299,-1*(MIN($B$3:B300)-B300))</f>
        <v>1929.3</v>
      </c>
    </row>
    <row r="301" spans="1:4">
      <c r="A301" s="42" t="str">
        <f>Input!U304</f>
        <v>18-feb-2021</v>
      </c>
      <c r="B301" s="25">
        <f>Input!Y304</f>
        <v>1939.3</v>
      </c>
      <c r="C301" s="42">
        <f>IF(B301=0,C300,-1*(MAX($B$3:B301)-B301))</f>
        <v>0</v>
      </c>
      <c r="D301" s="25">
        <f>IF(B301="",D300,-1*(MIN($B$3:B301)-B301))</f>
        <v>1939.3</v>
      </c>
    </row>
    <row r="302" spans="1:4">
      <c r="A302" s="42" t="str">
        <f>Input!U305</f>
        <v>23-feb-2021</v>
      </c>
      <c r="B302" s="25">
        <f>Input!Y305</f>
        <v>1949.3</v>
      </c>
      <c r="C302" s="42">
        <f>IF(B302=0,C301,-1*(MAX($B$3:B302)-B302))</f>
        <v>0</v>
      </c>
      <c r="D302" s="25">
        <f>IF(B302="",D301,-1*(MIN($B$3:B302)-B302))</f>
        <v>1949.3</v>
      </c>
    </row>
    <row r="303" spans="1:4">
      <c r="A303" s="42" t="str">
        <f>Input!U306</f>
        <v>23-feb-2021</v>
      </c>
      <c r="B303" s="25">
        <f>Input!Y306</f>
        <v>2009.3</v>
      </c>
      <c r="C303" s="42">
        <f>IF(B303=0,C302,-1*(MAX($B$3:B303)-B303))</f>
        <v>0</v>
      </c>
      <c r="D303" s="25">
        <f>IF(B303="",D302,-1*(MIN($B$3:B303)-B303))</f>
        <v>2009.3</v>
      </c>
    </row>
    <row r="304" spans="1:4">
      <c r="A304" s="42" t="str">
        <f>Input!U307</f>
        <v>23-feb-2021</v>
      </c>
      <c r="B304" s="25">
        <f>Input!Y307</f>
        <v>1989.3</v>
      </c>
      <c r="C304" s="42">
        <f>IF(B304=0,C303,-1*(MAX($B$3:B304)-B304))</f>
        <v>-20</v>
      </c>
      <c r="D304" s="25">
        <f>IF(B304="",D303,-1*(MIN($B$3:B304)-B304))</f>
        <v>1989.3</v>
      </c>
    </row>
    <row r="305" spans="1:4">
      <c r="A305" s="42" t="str">
        <f>Input!U308</f>
        <v>23-feb-2021</v>
      </c>
      <c r="B305" s="25">
        <f>Input!Y308</f>
        <v>1999.3</v>
      </c>
      <c r="C305" s="42">
        <f>IF(B305=0,C304,-1*(MAX($B$3:B305)-B305))</f>
        <v>-10</v>
      </c>
      <c r="D305" s="25">
        <f>IF(B305="",D304,-1*(MIN($B$3:B305)-B305))</f>
        <v>1999.3</v>
      </c>
    </row>
    <row r="306" spans="1:4">
      <c r="A306" s="42" t="str">
        <f>Input!U309</f>
        <v>23-feb-2021</v>
      </c>
      <c r="B306" s="25">
        <f>Input!Y309</f>
        <v>2014.3</v>
      </c>
      <c r="C306" s="42">
        <f>IF(B306=0,C305,-1*(MAX($B$3:B306)-B306))</f>
        <v>0</v>
      </c>
      <c r="D306" s="25">
        <f>IF(B306="",D305,-1*(MIN($B$3:B306)-B306))</f>
        <v>2014.3</v>
      </c>
    </row>
    <row r="307" spans="1:4">
      <c r="A307" s="42" t="str">
        <f>Input!U310</f>
        <v xml:space="preserve">1-mar-2021 </v>
      </c>
      <c r="B307" s="25">
        <f>Input!Y310</f>
        <v>2024.3</v>
      </c>
      <c r="C307" s="42">
        <f>IF(B307=0,C306,-1*(MAX($B$3:B307)-B307))</f>
        <v>0</v>
      </c>
      <c r="D307" s="25">
        <f>IF(B307="",D306,-1*(MIN($B$3:B307)-B307))</f>
        <v>2024.3</v>
      </c>
    </row>
    <row r="308" spans="1:4">
      <c r="A308" s="42" t="str">
        <f>Input!U311</f>
        <v xml:space="preserve">2-mar-2021 </v>
      </c>
      <c r="B308" s="25">
        <f>Input!Y311</f>
        <v>2034.3</v>
      </c>
      <c r="C308" s="42">
        <f>IF(B308=0,C307,-1*(MAX($B$3:B308)-B308))</f>
        <v>0</v>
      </c>
      <c r="D308" s="25">
        <f>IF(B308="",D307,-1*(MIN($B$3:B308)-B308))</f>
        <v>2034.3</v>
      </c>
    </row>
    <row r="309" spans="1:4">
      <c r="A309" s="42" t="str">
        <f>Input!U312</f>
        <v xml:space="preserve">3-mar-2021 </v>
      </c>
      <c r="B309" s="25">
        <f>Input!Y312</f>
        <v>2044.25</v>
      </c>
      <c r="C309" s="42">
        <f>IF(B309=0,C308,-1*(MAX($B$3:B309)-B309))</f>
        <v>0</v>
      </c>
      <c r="D309" s="25">
        <f>IF(B309="",D308,-1*(MIN($B$3:B309)-B309))</f>
        <v>2044.25</v>
      </c>
    </row>
    <row r="310" spans="1:4">
      <c r="A310" s="42" t="str">
        <f>Input!U313</f>
        <v xml:space="preserve">4-mar-2021 </v>
      </c>
      <c r="B310" s="25">
        <f>Input!Y313</f>
        <v>2024.25</v>
      </c>
      <c r="C310" s="42">
        <f>IF(B310=0,C309,-1*(MAX($B$3:B310)-B310))</f>
        <v>-20</v>
      </c>
      <c r="D310" s="25">
        <f>IF(B310="",D309,-1*(MIN($B$3:B310)-B310))</f>
        <v>2024.25</v>
      </c>
    </row>
    <row r="311" spans="1:4">
      <c r="A311" s="42" t="str">
        <f>Input!U314</f>
        <v xml:space="preserve">9-mar-2021 </v>
      </c>
      <c r="B311" s="25">
        <f>Input!Y314</f>
        <v>2034.25</v>
      </c>
      <c r="C311" s="42">
        <f>IF(B311=0,C310,-1*(MAX($B$3:B311)-B311))</f>
        <v>-10</v>
      </c>
      <c r="D311" s="25">
        <f>IF(B311="",D310,-1*(MIN($B$3:B311)-B311))</f>
        <v>2034.25</v>
      </c>
    </row>
    <row r="312" spans="1:4">
      <c r="A312" s="42" t="str">
        <f>Input!U315</f>
        <v xml:space="preserve">9-mar-2021 </v>
      </c>
      <c r="B312" s="25">
        <f>Input!Y315</f>
        <v>2044.25</v>
      </c>
      <c r="C312" s="42">
        <f>IF(B312=0,C311,-1*(MAX($B$3:B312)-B312))</f>
        <v>0</v>
      </c>
      <c r="D312" s="25">
        <f>IF(B312="",D311,-1*(MIN($B$3:B312)-B312))</f>
        <v>2044.25</v>
      </c>
    </row>
    <row r="313" spans="1:4">
      <c r="A313" s="42" t="str">
        <f>Input!U316</f>
        <v xml:space="preserve">9-mar-2021 </v>
      </c>
      <c r="B313" s="25">
        <f>Input!Y316</f>
        <v>2054.25</v>
      </c>
      <c r="C313" s="42">
        <f>IF(B313=0,C312,-1*(MAX($B$3:B313)-B313))</f>
        <v>0</v>
      </c>
      <c r="D313" s="25">
        <f>IF(B313="",D312,-1*(MIN($B$3:B313)-B313))</f>
        <v>2054.25</v>
      </c>
    </row>
    <row r="314" spans="1:4">
      <c r="A314" s="42" t="str">
        <f>Input!U317</f>
        <v>10-mar-2021</v>
      </c>
      <c r="B314" s="25">
        <f>Input!Y317</f>
        <v>2064.25</v>
      </c>
      <c r="C314" s="42">
        <f>IF(B314=0,C313,-1*(MAX($B$3:B314)-B314))</f>
        <v>0</v>
      </c>
      <c r="D314" s="25">
        <f>IF(B314="",D313,-1*(MIN($B$3:B314)-B314))</f>
        <v>2064.25</v>
      </c>
    </row>
    <row r="315" spans="1:4">
      <c r="A315" s="42" t="str">
        <f>Input!U318</f>
        <v>11-mar-2021</v>
      </c>
      <c r="B315" s="25">
        <f>Input!Y318</f>
        <v>2074.25</v>
      </c>
      <c r="C315" s="42">
        <f>IF(B315=0,C314,-1*(MAX($B$3:B315)-B315))</f>
        <v>0</v>
      </c>
      <c r="D315" s="25">
        <f>IF(B315="",D314,-1*(MIN($B$3:B315)-B315))</f>
        <v>2074.25</v>
      </c>
    </row>
    <row r="316" spans="1:4">
      <c r="A316" s="42" t="str">
        <f>Input!U319</f>
        <v>14-mar-2021</v>
      </c>
      <c r="B316" s="25">
        <f>Input!Y319</f>
        <v>2084.25</v>
      </c>
      <c r="C316" s="42">
        <f>IF(B316=0,C315,-1*(MAX($B$3:B316)-B316))</f>
        <v>0</v>
      </c>
      <c r="D316" s="25">
        <f>IF(B316="",D315,-1*(MIN($B$3:B316)-B316))</f>
        <v>2084.25</v>
      </c>
    </row>
    <row r="317" spans="1:4">
      <c r="A317" s="42" t="str">
        <f>Input!U320</f>
        <v>15-mar-2021</v>
      </c>
      <c r="B317" s="25">
        <f>Input!Y320</f>
        <v>2064.25</v>
      </c>
      <c r="C317" s="42">
        <f>IF(B317=0,C316,-1*(MAX($B$3:B317)-B317))</f>
        <v>-20</v>
      </c>
      <c r="D317" s="25">
        <f>IF(B317="",D316,-1*(MIN($B$3:B317)-B317))</f>
        <v>2064.25</v>
      </c>
    </row>
    <row r="318" spans="1:4">
      <c r="A318" s="42" t="str">
        <f>Input!U321</f>
        <v>16-mar-2021</v>
      </c>
      <c r="B318" s="25">
        <f>Input!Y321</f>
        <v>2074.25</v>
      </c>
      <c r="C318" s="42">
        <f>IF(B318=0,C317,-1*(MAX($B$3:B318)-B318))</f>
        <v>-10</v>
      </c>
      <c r="D318" s="25">
        <f>IF(B318="",D317,-1*(MIN($B$3:B318)-B318))</f>
        <v>2074.25</v>
      </c>
    </row>
    <row r="319" spans="1:4">
      <c r="A319" s="42" t="str">
        <f>Input!U322</f>
        <v>16-mar-2021</v>
      </c>
      <c r="B319" s="25">
        <f>Input!Y322</f>
        <v>2084.25</v>
      </c>
      <c r="C319" s="42">
        <f>IF(B319=0,C318,-1*(MAX($B$3:B319)-B319))</f>
        <v>0</v>
      </c>
      <c r="D319" s="25">
        <f>IF(B319="",D318,-1*(MIN($B$3:B319)-B319))</f>
        <v>2084.25</v>
      </c>
    </row>
    <row r="320" spans="1:4">
      <c r="A320" s="42" t="str">
        <f>Input!U323</f>
        <v>16-mar-2021</v>
      </c>
      <c r="B320" s="25">
        <f>Input!Y323</f>
        <v>2091.75</v>
      </c>
      <c r="C320" s="42">
        <f>IF(B320=0,C319,-1*(MAX($B$3:B320)-B320))</f>
        <v>0</v>
      </c>
      <c r="D320" s="25">
        <f>IF(B320="",D319,-1*(MIN($B$3:B320)-B320))</f>
        <v>2091.75</v>
      </c>
    </row>
    <row r="321" spans="1:4">
      <c r="A321" s="42" t="str">
        <f>Input!U324</f>
        <v>17-mar-2021</v>
      </c>
      <c r="B321" s="25">
        <f>Input!Y324</f>
        <v>2101.75</v>
      </c>
      <c r="C321" s="42">
        <f>IF(B321=0,C320,-1*(MAX($B$3:B321)-B321))</f>
        <v>0</v>
      </c>
      <c r="D321" s="25">
        <f>IF(B321="",D320,-1*(MIN($B$3:B321)-B321))</f>
        <v>2101.75</v>
      </c>
    </row>
    <row r="322" spans="1:4">
      <c r="A322" s="42" t="str">
        <f>Input!U325</f>
        <v>18-mar-2021</v>
      </c>
      <c r="B322" s="25">
        <f>Input!Y325</f>
        <v>2109.25</v>
      </c>
      <c r="C322" s="42">
        <f>IF(B322=0,C321,-1*(MAX($B$3:B322)-B322))</f>
        <v>0</v>
      </c>
      <c r="D322" s="25">
        <f>IF(B322="",D321,-1*(MIN($B$3:B322)-B322))</f>
        <v>2109.25</v>
      </c>
    </row>
    <row r="323" spans="1:4">
      <c r="A323" s="42" t="str">
        <f>Input!U326</f>
        <v>22-mar-2021</v>
      </c>
      <c r="B323" s="25">
        <f>Input!Y326</f>
        <v>2089.25</v>
      </c>
      <c r="C323" s="42">
        <f>IF(B323=0,C322,-1*(MAX($B$3:B323)-B323))</f>
        <v>-20</v>
      </c>
      <c r="D323" s="25">
        <f>IF(B323="",D322,-1*(MIN($B$3:B323)-B323))</f>
        <v>2089.25</v>
      </c>
    </row>
    <row r="324" spans="1:4">
      <c r="A324" s="42" t="str">
        <f>Input!U327</f>
        <v>23-mar-2021</v>
      </c>
      <c r="B324" s="25">
        <f>Input!Y327</f>
        <v>2104.25</v>
      </c>
      <c r="C324" s="42">
        <f>IF(B324=0,C323,-1*(MAX($B$3:B324)-B324))</f>
        <v>-5</v>
      </c>
      <c r="D324" s="25">
        <f>IF(B324="",D323,-1*(MIN($B$3:B324)-B324))</f>
        <v>2104.25</v>
      </c>
    </row>
    <row r="325" spans="1:4">
      <c r="A325" s="42" t="str">
        <f>Input!U328</f>
        <v>23-mar-2021</v>
      </c>
      <c r="B325" s="25">
        <f>Input!Y328</f>
        <v>2084.25</v>
      </c>
      <c r="C325" s="42">
        <f>IF(B325=0,C324,-1*(MAX($B$3:B325)-B325))</f>
        <v>-25</v>
      </c>
      <c r="D325" s="25">
        <f>IF(B325="",D324,-1*(MIN($B$3:B325)-B325))</f>
        <v>2084.25</v>
      </c>
    </row>
    <row r="326" spans="1:4">
      <c r="A326" s="42" t="str">
        <f>Input!U329</f>
        <v>23-mar-2021</v>
      </c>
      <c r="B326" s="25">
        <f>Input!Y329</f>
        <v>2094.25</v>
      </c>
      <c r="C326" s="42">
        <f>IF(B326=0,C325,-1*(MAX($B$3:B326)-B326))</f>
        <v>-15</v>
      </c>
      <c r="D326" s="25">
        <f>IF(B326="",D325,-1*(MIN($B$3:B326)-B326))</f>
        <v>2094.25</v>
      </c>
    </row>
    <row r="327" spans="1:4">
      <c r="A327" s="42" t="str">
        <f>Input!U330</f>
        <v>24-mar-2021</v>
      </c>
      <c r="B327" s="25">
        <f>Input!Y330</f>
        <v>2124.25</v>
      </c>
      <c r="C327" s="42">
        <f>IF(B327=0,C326,-1*(MAX($B$3:B327)-B327))</f>
        <v>0</v>
      </c>
      <c r="D327" s="25">
        <f>IF(B327="",D326,-1*(MIN($B$3:B327)-B327))</f>
        <v>2124.25</v>
      </c>
    </row>
    <row r="328" spans="1:4">
      <c r="A328" s="42" t="str">
        <f>Input!U331</f>
        <v>24-mar-2021</v>
      </c>
      <c r="B328" s="25">
        <f>Input!Y331</f>
        <v>2104.25</v>
      </c>
      <c r="C328" s="42">
        <f>IF(B328=0,C327,-1*(MAX($B$3:B328)-B328))</f>
        <v>-20</v>
      </c>
      <c r="D328" s="25">
        <f>IF(B328="",D327,-1*(MIN($B$3:B328)-B328))</f>
        <v>2104.25</v>
      </c>
    </row>
    <row r="329" spans="1:4">
      <c r="A329" s="42" t="str">
        <f>Input!U332</f>
        <v>26-mar-2021</v>
      </c>
      <c r="B329" s="25">
        <f>Input!Y332</f>
        <v>2124.25</v>
      </c>
      <c r="C329" s="42">
        <f>IF(B329=0,C328,-1*(MAX($B$3:B329)-B329))</f>
        <v>0</v>
      </c>
      <c r="D329" s="25">
        <f>IF(B329="",D328,-1*(MIN($B$3:B329)-B329))</f>
        <v>2124.25</v>
      </c>
    </row>
    <row r="330" spans="1:4">
      <c r="A330" s="42" t="str">
        <f>Input!U333</f>
        <v>26-mar-2021</v>
      </c>
      <c r="B330" s="25">
        <f>Input!Y333</f>
        <v>2134.25</v>
      </c>
      <c r="C330" s="42">
        <f>IF(B330=0,C329,-1*(MAX($B$3:B330)-B330))</f>
        <v>0</v>
      </c>
      <c r="D330" s="25">
        <f>IF(B330="",D329,-1*(MIN($B$3:B330)-B330))</f>
        <v>2134.25</v>
      </c>
    </row>
    <row r="331" spans="1:4">
      <c r="A331" s="42" t="str">
        <f>Input!U334</f>
        <v>29-mar-2021</v>
      </c>
      <c r="B331" s="25">
        <f>Input!Y334</f>
        <v>2159.25</v>
      </c>
      <c r="C331" s="42">
        <f>IF(B331=0,C330,-1*(MAX($B$3:B331)-B331))</f>
        <v>0</v>
      </c>
      <c r="D331" s="25">
        <f>IF(B331="",D330,-1*(MIN($B$3:B331)-B331))</f>
        <v>2159.25</v>
      </c>
    </row>
    <row r="332" spans="1:4">
      <c r="A332" s="42" t="str">
        <f>Input!U335</f>
        <v>29-mar-2021</v>
      </c>
      <c r="B332" s="25">
        <f>Input!Y335</f>
        <v>2169.25</v>
      </c>
      <c r="C332" s="42">
        <f>IF(B332=0,C331,-1*(MAX($B$3:B332)-B332))</f>
        <v>0</v>
      </c>
      <c r="D332" s="25">
        <f>IF(B332="",D331,-1*(MIN($B$3:B332)-B332))</f>
        <v>2169.25</v>
      </c>
    </row>
    <row r="333" spans="1:4">
      <c r="A333" s="42" t="str">
        <f>Input!U336</f>
        <v>30-mar-2021</v>
      </c>
      <c r="B333" s="25">
        <f>Input!Y336</f>
        <v>2179.25</v>
      </c>
      <c r="C333" s="42">
        <f>IF(B333=0,C332,-1*(MAX($B$3:B333)-B333))</f>
        <v>0</v>
      </c>
      <c r="D333" s="25">
        <f>IF(B333="",D332,-1*(MIN($B$3:B333)-B333))</f>
        <v>2179.25</v>
      </c>
    </row>
    <row r="334" spans="1:4">
      <c r="A334" s="42" t="str">
        <f>Input!U337</f>
        <v>30-mar-2021</v>
      </c>
      <c r="B334" s="25">
        <f>Input!Y337</f>
        <v>2194.25</v>
      </c>
      <c r="C334" s="42">
        <f>IF(B334=0,C333,-1*(MAX($B$3:B334)-B334))</f>
        <v>0</v>
      </c>
      <c r="D334" s="25">
        <f>IF(B334="",D333,-1*(MIN($B$3:B334)-B334))</f>
        <v>2194.25</v>
      </c>
    </row>
    <row r="335" spans="1:4">
      <c r="A335" s="42" t="str">
        <f>Input!U338</f>
        <v>30-mar-2021</v>
      </c>
      <c r="B335" s="25">
        <f>Input!Y338</f>
        <v>2204.25</v>
      </c>
      <c r="C335" s="42">
        <f>IF(B335=0,C334,-1*(MAX($B$3:B335)-B335))</f>
        <v>0</v>
      </c>
      <c r="D335" s="25">
        <f>IF(B335="",D334,-1*(MIN($B$3:B335)-B335))</f>
        <v>2204.25</v>
      </c>
    </row>
    <row r="336" spans="1:4">
      <c r="A336" s="42" t="str">
        <f>Input!U339</f>
        <v>30-mar-2021</v>
      </c>
      <c r="B336" s="25">
        <f>Input!Y339</f>
        <v>2219.25</v>
      </c>
      <c r="C336" s="42">
        <f>IF(B336=0,C335,-1*(MAX($B$3:B336)-B336))</f>
        <v>0</v>
      </c>
      <c r="D336" s="25">
        <f>IF(B336="",D335,-1*(MIN($B$3:B336)-B336))</f>
        <v>2219.25</v>
      </c>
    </row>
    <row r="337" spans="1:4">
      <c r="A337" s="42" t="str">
        <f>Input!U340</f>
        <v>31-mar-2021</v>
      </c>
      <c r="B337" s="25">
        <f>Input!Y340</f>
        <v>2204.25</v>
      </c>
      <c r="C337" s="42">
        <f>IF(B337=0,C336,-1*(MAX($B$3:B337)-B337))</f>
        <v>-15</v>
      </c>
      <c r="D337" s="25">
        <f>IF(B337="",D336,-1*(MIN($B$3:B337)-B337))</f>
        <v>2204.25</v>
      </c>
    </row>
    <row r="338" spans="1:4">
      <c r="A338" s="42" t="str">
        <f>Input!U341</f>
        <v>31-mar-2021</v>
      </c>
      <c r="B338" s="25">
        <f>Input!Y341</f>
        <v>2214.25</v>
      </c>
      <c r="C338" s="42">
        <f>IF(B338=0,C337,-1*(MAX($B$3:B338)-B338))</f>
        <v>-5</v>
      </c>
      <c r="D338" s="25">
        <f>IF(B338="",D337,-1*(MIN($B$3:B338)-B338))</f>
        <v>2214.25</v>
      </c>
    </row>
    <row r="339" spans="1:4">
      <c r="A339" s="42" t="str">
        <f>Input!U342</f>
        <v>31-mar-2021</v>
      </c>
      <c r="B339" s="25">
        <f>Input!Y342</f>
        <v>2199.25</v>
      </c>
      <c r="C339" s="42">
        <f>IF(B339=0,C338,-1*(MAX($B$3:B339)-B339))</f>
        <v>-20</v>
      </c>
      <c r="D339" s="25">
        <f>IF(B339="",D338,-1*(MIN($B$3:B339)-B339))</f>
        <v>2199.25</v>
      </c>
    </row>
    <row r="340" spans="1:4">
      <c r="A340" s="42" t="str">
        <f>Input!U343</f>
        <v xml:space="preserve">1-apr-2021 </v>
      </c>
      <c r="B340" s="25">
        <f>Input!Y343</f>
        <v>2209.25</v>
      </c>
      <c r="C340" s="42">
        <f>IF(B340=0,C339,-1*(MAX($B$3:B340)-B340))</f>
        <v>-10</v>
      </c>
      <c r="D340" s="25">
        <f>IF(B340="",D339,-1*(MIN($B$3:B340)-B340))</f>
        <v>2209.25</v>
      </c>
    </row>
    <row r="341" spans="1:4">
      <c r="A341" s="42" t="str">
        <f>Input!U344</f>
        <v xml:space="preserve">3-apr-2021 </v>
      </c>
      <c r="B341" s="25">
        <f>Input!Y344</f>
        <v>2194.25</v>
      </c>
      <c r="C341" s="42">
        <f>IF(B341=0,C340,-1*(MAX($B$3:B341)-B341))</f>
        <v>-25</v>
      </c>
      <c r="D341" s="25">
        <f>IF(B341="",D340,-1*(MIN($B$3:B341)-B341))</f>
        <v>2194.25</v>
      </c>
    </row>
    <row r="342" spans="1:4">
      <c r="A342" s="42" t="str">
        <f>Input!U345</f>
        <v xml:space="preserve">3-apr-2021 </v>
      </c>
      <c r="B342" s="25">
        <f>Input!Y345</f>
        <v>2179.25</v>
      </c>
      <c r="C342" s="42">
        <f>IF(B342=0,C341,-1*(MAX($B$3:B342)-B342))</f>
        <v>-40</v>
      </c>
      <c r="D342" s="25">
        <f>IF(B342="",D341,-1*(MIN($B$3:B342)-B342))</f>
        <v>2179.25</v>
      </c>
    </row>
    <row r="343" spans="1:4">
      <c r="A343" s="42" t="str">
        <f>Input!U346</f>
        <v xml:space="preserve">5-apr-2021 </v>
      </c>
      <c r="B343" s="25">
        <f>Input!Y346</f>
        <v>2189.25</v>
      </c>
      <c r="C343" s="42">
        <f>IF(B343=0,C342,-1*(MAX($B$3:B343)-B343))</f>
        <v>-30</v>
      </c>
      <c r="D343" s="25">
        <f>IF(B343="",D342,-1*(MIN($B$3:B343)-B343))</f>
        <v>2189.25</v>
      </c>
    </row>
    <row r="344" spans="1:4">
      <c r="A344" s="42" t="str">
        <f>Input!U347</f>
        <v xml:space="preserve">5-apr-2021 </v>
      </c>
      <c r="B344" s="25">
        <f>Input!Y347</f>
        <v>2199.25</v>
      </c>
      <c r="C344" s="42">
        <f>IF(B344=0,C343,-1*(MAX($B$3:B344)-B344))</f>
        <v>-20</v>
      </c>
      <c r="D344" s="25">
        <f>IF(B344="",D343,-1*(MIN($B$3:B344)-B344))</f>
        <v>2199.25</v>
      </c>
    </row>
    <row r="345" spans="1:4">
      <c r="A345" s="42" t="str">
        <f>Input!U348</f>
        <v xml:space="preserve">6-apr-2021 </v>
      </c>
      <c r="B345" s="25">
        <f>Input!Y348</f>
        <v>2219.25</v>
      </c>
      <c r="C345" s="42">
        <f>IF(B345=0,C344,-1*(MAX($B$3:B345)-B345))</f>
        <v>0</v>
      </c>
      <c r="D345" s="25">
        <f>IF(B345="",D344,-1*(MIN($B$3:B345)-B345))</f>
        <v>2219.25</v>
      </c>
    </row>
    <row r="346" spans="1:4">
      <c r="A346" s="42" t="str">
        <f>Input!U349</f>
        <v xml:space="preserve">6-apr-2021 </v>
      </c>
      <c r="B346" s="25">
        <f>Input!Y349</f>
        <v>2229.25</v>
      </c>
      <c r="C346" s="42">
        <f>IF(B346=0,C345,-1*(MAX($B$3:B346)-B346))</f>
        <v>0</v>
      </c>
      <c r="D346" s="25">
        <f>IF(B346="",D345,-1*(MIN($B$3:B346)-B346))</f>
        <v>2229.25</v>
      </c>
    </row>
    <row r="347" spans="1:4">
      <c r="A347" s="42" t="str">
        <f>Input!U350</f>
        <v xml:space="preserve">6-apr-2021 </v>
      </c>
      <c r="B347" s="25">
        <f>Input!Y350</f>
        <v>2209.25</v>
      </c>
      <c r="C347" s="42">
        <f>IF(B347=0,C346,-1*(MAX($B$3:B347)-B347))</f>
        <v>-20</v>
      </c>
      <c r="D347" s="25">
        <f>IF(B347="",D346,-1*(MIN($B$3:B347)-B347))</f>
        <v>2209.25</v>
      </c>
    </row>
    <row r="348" spans="1:4">
      <c r="A348" s="42" t="str">
        <f>Input!U351</f>
        <v xml:space="preserve">6-apr-2021 </v>
      </c>
      <c r="B348" s="25">
        <f>Input!Y351</f>
        <v>2189.25</v>
      </c>
      <c r="C348" s="42">
        <f>IF(B348=0,C347,-1*(MAX($B$3:B348)-B348))</f>
        <v>-40</v>
      </c>
      <c r="D348" s="25">
        <f>IF(B348="",D347,-1*(MIN($B$3:B348)-B348))</f>
        <v>2189.25</v>
      </c>
    </row>
    <row r="349" spans="1:4">
      <c r="A349" s="42" t="str">
        <f>Input!U352</f>
        <v xml:space="preserve">6-apr-2021 </v>
      </c>
      <c r="B349" s="25">
        <f>Input!Y352</f>
        <v>2169.25</v>
      </c>
      <c r="C349" s="42">
        <f>IF(B349=0,C348,-1*(MAX($B$3:B349)-B349))</f>
        <v>-60</v>
      </c>
      <c r="D349" s="25">
        <f>IF(B349="",D348,-1*(MIN($B$3:B349)-B349))</f>
        <v>2169.25</v>
      </c>
    </row>
    <row r="350" spans="1:4">
      <c r="A350" s="42" t="str">
        <f>Input!U353</f>
        <v xml:space="preserve">7-apr-2021 </v>
      </c>
      <c r="B350" s="25">
        <f>Input!Y353</f>
        <v>2149.25</v>
      </c>
      <c r="C350" s="42">
        <f>IF(B350=0,C349,-1*(MAX($B$3:B350)-B350))</f>
        <v>-80</v>
      </c>
      <c r="D350" s="25">
        <f>IF(B350="",D349,-1*(MIN($B$3:B350)-B350))</f>
        <v>2149.25</v>
      </c>
    </row>
    <row r="351" spans="1:4">
      <c r="A351" s="42" t="str">
        <f>Input!U354</f>
        <v xml:space="preserve">7-apr-2021 </v>
      </c>
      <c r="B351" s="25">
        <f>Input!Y354</f>
        <v>2134.25</v>
      </c>
      <c r="C351" s="42">
        <f>IF(B351=0,C350,-1*(MAX($B$3:B351)-B351))</f>
        <v>-95</v>
      </c>
      <c r="D351" s="25">
        <f>IF(B351="",D350,-1*(MIN($B$3:B351)-B351))</f>
        <v>2134.25</v>
      </c>
    </row>
    <row r="352" spans="1:4">
      <c r="A352" s="42" t="str">
        <f>Input!U355</f>
        <v xml:space="preserve">8-apr-2021 </v>
      </c>
      <c r="B352" s="25">
        <f>Input!Y355</f>
        <v>2144.25</v>
      </c>
      <c r="C352" s="42">
        <f>IF(B352=0,C351,-1*(MAX($B$3:B352)-B352))</f>
        <v>-85</v>
      </c>
      <c r="D352" s="25">
        <f>IF(B352="",D351,-1*(MIN($B$3:B352)-B352))</f>
        <v>2144.25</v>
      </c>
    </row>
    <row r="353" spans="1:4">
      <c r="A353" s="42" t="str">
        <f>Input!U356</f>
        <v>12-apr-2021</v>
      </c>
      <c r="B353" s="25">
        <f>Input!Y356</f>
        <v>2154.25</v>
      </c>
      <c r="C353" s="42">
        <f>IF(B353=0,C352,-1*(MAX($B$3:B353)-B353))</f>
        <v>-75</v>
      </c>
      <c r="D353" s="25">
        <f>IF(B353="",D352,-1*(MIN($B$3:B353)-B353))</f>
        <v>2154.25</v>
      </c>
    </row>
    <row r="354" spans="1:4">
      <c r="A354" s="42" t="str">
        <f>Input!U357</f>
        <v>13-apr-2021</v>
      </c>
      <c r="B354" s="25">
        <f>Input!Y357</f>
        <v>2169.25</v>
      </c>
      <c r="C354" s="42">
        <f>IF(B354=0,C353,-1*(MAX($B$3:B354)-B354))</f>
        <v>-60</v>
      </c>
      <c r="D354" s="25">
        <f>IF(B354="",D353,-1*(MIN($B$3:B354)-B354))</f>
        <v>2169.25</v>
      </c>
    </row>
    <row r="355" spans="1:4">
      <c r="A355" s="42" t="str">
        <f>Input!U358</f>
        <v>13-apr-2021</v>
      </c>
      <c r="B355" s="25">
        <f>Input!Y358</f>
        <v>2184.25</v>
      </c>
      <c r="C355" s="42">
        <f>IF(B355=0,C354,-1*(MAX($B$3:B355)-B355))</f>
        <v>-45</v>
      </c>
      <c r="D355" s="25">
        <f>IF(B355="",D354,-1*(MIN($B$3:B355)-B355))</f>
        <v>2184.25</v>
      </c>
    </row>
    <row r="356" spans="1:4">
      <c r="A356" s="42" t="str">
        <f>Input!U359</f>
        <v>14-apr-2021</v>
      </c>
      <c r="B356" s="25">
        <f>Input!Y359</f>
        <v>2196.35</v>
      </c>
      <c r="C356" s="42">
        <f>IF(B356=0,C355,-1*(MAX($B$3:B356)-B356))</f>
        <v>-32.900000000000091</v>
      </c>
      <c r="D356" s="25">
        <f>IF(B356="",D355,-1*(MIN($B$3:B356)-B356))</f>
        <v>2196.35</v>
      </c>
    </row>
    <row r="357" spans="1:4">
      <c r="A357" s="42" t="str">
        <f>Input!U360</f>
        <v>14-apr-2021</v>
      </c>
      <c r="B357" s="25">
        <f>Input!Y360</f>
        <v>2241.35</v>
      </c>
      <c r="C357" s="42">
        <f>IF(B357=0,C356,-1*(MAX($B$3:B357)-B357))</f>
        <v>0</v>
      </c>
      <c r="D357" s="25">
        <f>IF(B357="",D356,-1*(MIN($B$3:B357)-B357))</f>
        <v>2241.35</v>
      </c>
    </row>
    <row r="358" spans="1:4">
      <c r="A358" s="42" t="str">
        <f>Input!U361</f>
        <v>15-apr-2021</v>
      </c>
      <c r="B358" s="25">
        <f>Input!Y361</f>
        <v>2221.35</v>
      </c>
      <c r="C358" s="42">
        <f>IF(B358=0,C357,-1*(MAX($B$3:B358)-B358))</f>
        <v>-20</v>
      </c>
      <c r="D358" s="25">
        <f>IF(B358="",D357,-1*(MIN($B$3:B358)-B358))</f>
        <v>2221.35</v>
      </c>
    </row>
    <row r="359" spans="1:4">
      <c r="A359" s="42" t="str">
        <f>Input!U362</f>
        <v>16-apr-2021</v>
      </c>
      <c r="B359" s="25">
        <f>Input!Y362</f>
        <v>2236.35</v>
      </c>
      <c r="C359" s="42">
        <f>IF(B359=0,C358,-1*(MAX($B$3:B359)-B359))</f>
        <v>-5</v>
      </c>
      <c r="D359" s="25">
        <f>IF(B359="",D358,-1*(MIN($B$3:B359)-B359))</f>
        <v>2236.35</v>
      </c>
    </row>
    <row r="360" spans="1:4">
      <c r="A360" s="42" t="str">
        <f>Input!U363</f>
        <v>16-apr-2021</v>
      </c>
      <c r="B360" s="25">
        <f>Input!Y363</f>
        <v>2251.35</v>
      </c>
      <c r="C360" s="42">
        <f>IF(B360=0,C359,-1*(MAX($B$3:B360)-B360))</f>
        <v>0</v>
      </c>
      <c r="D360" s="25">
        <f>IF(B360="",D359,-1*(MIN($B$3:B360)-B360))</f>
        <v>2251.35</v>
      </c>
    </row>
    <row r="361" spans="1:4">
      <c r="A361" s="42" t="str">
        <f>Input!U364</f>
        <v>16-apr-2021</v>
      </c>
      <c r="B361" s="25">
        <f>Input!Y364</f>
        <v>2266.35</v>
      </c>
      <c r="C361" s="42">
        <f>IF(B361=0,C360,-1*(MAX($B$3:B361)-B361))</f>
        <v>0</v>
      </c>
      <c r="D361" s="25">
        <f>IF(B361="",D360,-1*(MIN($B$3:B361)-B361))</f>
        <v>2266.35</v>
      </c>
    </row>
    <row r="362" spans="1:4">
      <c r="A362" s="42" t="str">
        <f>Input!U365</f>
        <v>16-apr-2021</v>
      </c>
      <c r="B362" s="25">
        <f>Input!Y365</f>
        <v>2276.35</v>
      </c>
      <c r="C362" s="42">
        <f>IF(B362=0,C361,-1*(MAX($B$3:B362)-B362))</f>
        <v>0</v>
      </c>
      <c r="D362" s="25">
        <f>IF(B362="",D361,-1*(MIN($B$3:B362)-B362))</f>
        <v>2276.35</v>
      </c>
    </row>
    <row r="363" spans="1:4">
      <c r="A363" s="42" t="str">
        <f>Input!U366</f>
        <v>16-apr-2021</v>
      </c>
      <c r="B363" s="25">
        <f>Input!Y366</f>
        <v>2296.35</v>
      </c>
      <c r="C363" s="42">
        <f>IF(B363=0,C362,-1*(MAX($B$3:B363)-B363))</f>
        <v>0</v>
      </c>
      <c r="D363" s="25">
        <f>IF(B363="",D362,-1*(MIN($B$3:B363)-B363))</f>
        <v>2296.35</v>
      </c>
    </row>
    <row r="364" spans="1:4">
      <c r="A364" s="42" t="str">
        <f>Input!U367</f>
        <v>19-apr-2021</v>
      </c>
      <c r="B364" s="25">
        <f>Input!Y367</f>
        <v>2306.35</v>
      </c>
      <c r="C364" s="42">
        <f>IF(B364=0,C363,-1*(MAX($B$3:B364)-B364))</f>
        <v>0</v>
      </c>
      <c r="D364" s="25">
        <f>IF(B364="",D363,-1*(MIN($B$3:B364)-B364))</f>
        <v>2306.35</v>
      </c>
    </row>
    <row r="365" spans="1:4">
      <c r="A365" s="42" t="str">
        <f>Input!U368</f>
        <v>20-apr-2021</v>
      </c>
      <c r="B365" s="25">
        <f>Input!Y368</f>
        <v>2331.35</v>
      </c>
      <c r="C365" s="42">
        <f>IF(B365=0,C364,-1*(MAX($B$3:B365)-B365))</f>
        <v>0</v>
      </c>
      <c r="D365" s="25">
        <f>IF(B365="",D364,-1*(MIN($B$3:B365)-B365))</f>
        <v>2331.35</v>
      </c>
    </row>
    <row r="366" spans="1:4">
      <c r="A366" s="42" t="str">
        <f>Input!U369</f>
        <v>20-apr-2021</v>
      </c>
      <c r="B366" s="25">
        <f>Input!Y369</f>
        <v>2346.35</v>
      </c>
      <c r="C366" s="42">
        <f>IF(B366=0,C365,-1*(MAX($B$3:B366)-B366))</f>
        <v>0</v>
      </c>
      <c r="D366" s="25">
        <f>IF(B366="",D365,-1*(MIN($B$3:B366)-B366))</f>
        <v>2346.35</v>
      </c>
    </row>
    <row r="367" spans="1:4">
      <c r="A367" s="42" t="str">
        <f>Input!U370</f>
        <v>20-apr-2021</v>
      </c>
      <c r="B367" s="25">
        <f>Input!Y370</f>
        <v>2371.35</v>
      </c>
      <c r="C367" s="42">
        <f>IF(B367=0,C366,-1*(MAX($B$3:B367)-B367))</f>
        <v>0</v>
      </c>
      <c r="D367" s="25">
        <f>IF(B367="",D366,-1*(MIN($B$3:B367)-B367))</f>
        <v>2371.35</v>
      </c>
    </row>
    <row r="368" spans="1:4">
      <c r="A368" s="42" t="str">
        <f>Input!U371</f>
        <v>21-apr-2021</v>
      </c>
      <c r="B368" s="25">
        <f>Input!Y371</f>
        <v>2381.35</v>
      </c>
      <c r="C368" s="42">
        <f>IF(B368=0,C367,-1*(MAX($B$3:B368)-B368))</f>
        <v>0</v>
      </c>
      <c r="D368" s="25">
        <f>IF(B368="",D367,-1*(MIN($B$3:B368)-B368))</f>
        <v>2381.35</v>
      </c>
    </row>
    <row r="369" spans="1:4">
      <c r="A369" s="42" t="str">
        <f>Input!U372</f>
        <v>22-apr-2021</v>
      </c>
      <c r="B369" s="25">
        <f>Input!Y372</f>
        <v>2361.35</v>
      </c>
      <c r="C369" s="42">
        <f>IF(B369=0,C368,-1*(MAX($B$3:B369)-B369))</f>
        <v>-20</v>
      </c>
      <c r="D369" s="25">
        <f>IF(B369="",D368,-1*(MIN($B$3:B369)-B369))</f>
        <v>2361.35</v>
      </c>
    </row>
    <row r="370" spans="1:4">
      <c r="A370" s="42" t="str">
        <f>Input!U373</f>
        <v>23-apr-2021</v>
      </c>
      <c r="B370" s="25">
        <f>Input!Y373</f>
        <v>2371.35</v>
      </c>
      <c r="C370" s="42">
        <f>IF(B370=0,C369,-1*(MAX($B$3:B370)-B370))</f>
        <v>-10</v>
      </c>
      <c r="D370" s="25">
        <f>IF(B370="",D369,-1*(MIN($B$3:B370)-B370))</f>
        <v>2371.35</v>
      </c>
    </row>
    <row r="371" spans="1:4">
      <c r="A371" s="42" t="str">
        <f>Input!U374</f>
        <v>24-apr-2021</v>
      </c>
      <c r="B371" s="25">
        <f>Input!Y374</f>
        <v>2386.35</v>
      </c>
      <c r="C371" s="42">
        <f>IF(B371=0,C370,-1*(MAX($B$3:B371)-B371))</f>
        <v>0</v>
      </c>
      <c r="D371" s="25">
        <f>IF(B371="",D370,-1*(MIN($B$3:B371)-B371))</f>
        <v>2386.35</v>
      </c>
    </row>
    <row r="372" spans="1:4">
      <c r="A372" s="42" t="str">
        <f>Input!U375</f>
        <v>26-apr-2021</v>
      </c>
      <c r="B372" s="25">
        <f>Input!Y375</f>
        <v>2396.35</v>
      </c>
      <c r="C372" s="42">
        <f>IF(B372=0,C371,-1*(MAX($B$3:B372)-B372))</f>
        <v>0</v>
      </c>
      <c r="D372" s="25">
        <f>IF(B372="",D371,-1*(MIN($B$3:B372)-B372))</f>
        <v>2396.35</v>
      </c>
    </row>
    <row r="373" spans="1:4">
      <c r="A373" s="42" t="str">
        <f>Input!U376</f>
        <v>26-apr-2021</v>
      </c>
      <c r="B373" s="25">
        <f>Input!Y376</f>
        <v>2406.35</v>
      </c>
      <c r="C373" s="42">
        <f>IF(B373=0,C372,-1*(MAX($B$3:B373)-B373))</f>
        <v>0</v>
      </c>
      <c r="D373" s="25">
        <f>IF(B373="",D372,-1*(MIN($B$3:B373)-B373))</f>
        <v>2406.35</v>
      </c>
    </row>
    <row r="374" spans="1:4">
      <c r="A374" s="42" t="str">
        <f>Input!U377</f>
        <v>26-apr-2021</v>
      </c>
      <c r="B374" s="25">
        <f>Input!Y377</f>
        <v>2416.35</v>
      </c>
      <c r="C374" s="42">
        <f>IF(B374=0,C373,-1*(MAX($B$3:B374)-B374))</f>
        <v>0</v>
      </c>
      <c r="D374" s="25">
        <f>IF(B374="",D373,-1*(MIN($B$3:B374)-B374))</f>
        <v>2416.35</v>
      </c>
    </row>
    <row r="375" spans="1:4">
      <c r="A375" s="42" t="str">
        <f>Input!U378</f>
        <v>27-apr-2021</v>
      </c>
      <c r="B375" s="25">
        <f>Input!Y378</f>
        <v>2396.35</v>
      </c>
      <c r="C375" s="42">
        <f>IF(B375=0,C374,-1*(MAX($B$3:B375)-B375))</f>
        <v>-20</v>
      </c>
      <c r="D375" s="25">
        <f>IF(B375="",D374,-1*(MIN($B$3:B375)-B375))</f>
        <v>2396.35</v>
      </c>
    </row>
    <row r="376" spans="1:4">
      <c r="A376" s="42" t="str">
        <f>Input!U379</f>
        <v>27-apr-2021</v>
      </c>
      <c r="B376" s="25">
        <f>Input!Y379</f>
        <v>2416.35</v>
      </c>
      <c r="C376" s="42">
        <f>IF(B376=0,C375,-1*(MAX($B$3:B376)-B376))</f>
        <v>0</v>
      </c>
      <c r="D376" s="25">
        <f>IF(B376="",D375,-1*(MIN($B$3:B376)-B376))</f>
        <v>2416.35</v>
      </c>
    </row>
    <row r="377" spans="1:4">
      <c r="A377" s="42" t="str">
        <f>Input!U380</f>
        <v>27-apr-2021</v>
      </c>
      <c r="B377" s="25">
        <f>Input!Y380</f>
        <v>2426.35</v>
      </c>
      <c r="C377" s="42">
        <f>IF(B377=0,C376,-1*(MAX($B$3:B377)-B377))</f>
        <v>0</v>
      </c>
      <c r="D377" s="25">
        <f>IF(B377="",D376,-1*(MIN($B$3:B377)-B377))</f>
        <v>2426.35</v>
      </c>
    </row>
    <row r="378" spans="1:4">
      <c r="A378" s="42" t="str">
        <f>Input!U381</f>
        <v>28-apr-2021</v>
      </c>
      <c r="B378" s="25">
        <f>Input!Y381</f>
        <v>2436.35</v>
      </c>
      <c r="C378" s="42">
        <f>IF(B378=0,C377,-1*(MAX($B$3:B378)-B378))</f>
        <v>0</v>
      </c>
      <c r="D378" s="25">
        <f>IF(B378="",D377,-1*(MIN($B$3:B378)-B378))</f>
        <v>2436.35</v>
      </c>
    </row>
    <row r="379" spans="1:4">
      <c r="A379" s="42" t="str">
        <f>Input!U382</f>
        <v>29-apr-2021</v>
      </c>
      <c r="B379" s="25">
        <f>Input!Y382</f>
        <v>2416.35</v>
      </c>
      <c r="C379" s="42">
        <f>IF(B379=0,C378,-1*(MAX($B$3:B379)-B379))</f>
        <v>-20</v>
      </c>
      <c r="D379" s="25">
        <f>IF(B379="",D378,-1*(MIN($B$3:B379)-B379))</f>
        <v>2416.35</v>
      </c>
    </row>
    <row r="380" spans="1:4">
      <c r="A380" s="42" t="str">
        <f>Input!U383</f>
        <v>29-apr-2021</v>
      </c>
      <c r="B380" s="25">
        <f>Input!Y383</f>
        <v>2396.35</v>
      </c>
      <c r="C380" s="42">
        <f>IF(B380=0,C379,-1*(MAX($B$3:B380)-B380))</f>
        <v>-40</v>
      </c>
      <c r="D380" s="25">
        <f>IF(B380="",D379,-1*(MIN($B$3:B380)-B380))</f>
        <v>2396.35</v>
      </c>
    </row>
    <row r="381" spans="1:4">
      <c r="A381" s="42" t="str">
        <f>Input!U384</f>
        <v xml:space="preserve">3-mag-2021 </v>
      </c>
      <c r="B381" s="25">
        <f>Input!Y384</f>
        <v>2371.35</v>
      </c>
      <c r="C381" s="42">
        <f>IF(B381=0,C380,-1*(MAX($B$3:B381)-B381))</f>
        <v>-65</v>
      </c>
      <c r="D381" s="25">
        <f>IF(B381="",D380,-1*(MIN($B$3:B381)-B381))</f>
        <v>2371.35</v>
      </c>
    </row>
    <row r="382" spans="1:4">
      <c r="A382" s="42" t="str">
        <f>Input!U385</f>
        <v xml:space="preserve">3-mag-2021 </v>
      </c>
      <c r="B382" s="25">
        <f>Input!Y385</f>
        <v>2386.35</v>
      </c>
      <c r="C382" s="42">
        <f>IF(B382=0,C381,-1*(MAX($B$3:B382)-B382))</f>
        <v>-50</v>
      </c>
      <c r="D382" s="25">
        <f>IF(B382="",D381,-1*(MIN($B$3:B382)-B382))</f>
        <v>2386.35</v>
      </c>
    </row>
    <row r="383" spans="1:4">
      <c r="A383" s="42" t="str">
        <f>Input!U386</f>
        <v xml:space="preserve">4-mag-2021 </v>
      </c>
      <c r="B383" s="25">
        <f>Input!Y386</f>
        <v>2396.35</v>
      </c>
      <c r="C383" s="42">
        <f>IF(B383=0,C382,-1*(MAX($B$3:B383)-B383))</f>
        <v>-40</v>
      </c>
      <c r="D383" s="25">
        <f>IF(B383="",D382,-1*(MIN($B$3:B383)-B383))</f>
        <v>2396.35</v>
      </c>
    </row>
    <row r="384" spans="1:4">
      <c r="A384" s="42" t="str">
        <f>Input!U387</f>
        <v xml:space="preserve">4-mag-2021 </v>
      </c>
      <c r="B384" s="25">
        <f>Input!Y387</f>
        <v>2376.35</v>
      </c>
      <c r="C384" s="42">
        <f>IF(B384=0,C383,-1*(MAX($B$3:B384)-B384))</f>
        <v>-60</v>
      </c>
      <c r="D384" s="25">
        <f>IF(B384="",D383,-1*(MIN($B$3:B384)-B384))</f>
        <v>2376.35</v>
      </c>
    </row>
    <row r="385" spans="1:4">
      <c r="A385" s="42" t="str">
        <f>Input!U388</f>
        <v xml:space="preserve">4-mag-2021 </v>
      </c>
      <c r="B385" s="25">
        <f>Input!Y388</f>
        <v>2401.35</v>
      </c>
      <c r="C385" s="42">
        <f>IF(B385=0,C384,-1*(MAX($B$3:B385)-B385))</f>
        <v>-35</v>
      </c>
      <c r="D385" s="25">
        <f>IF(B385="",D384,-1*(MIN($B$3:B385)-B385))</f>
        <v>2401.35</v>
      </c>
    </row>
    <row r="386" spans="1:4">
      <c r="A386" s="42" t="str">
        <f>Input!U389</f>
        <v xml:space="preserve">6-mag-2021 </v>
      </c>
      <c r="B386" s="25">
        <f>Input!Y389</f>
        <v>2416.35</v>
      </c>
      <c r="C386" s="42">
        <f>IF(B386=0,C385,-1*(MAX($B$3:B386)-B386))</f>
        <v>-20</v>
      </c>
      <c r="D386" s="25">
        <f>IF(B386="",D385,-1*(MIN($B$3:B386)-B386))</f>
        <v>2416.35</v>
      </c>
    </row>
    <row r="387" spans="1:4">
      <c r="A387" s="42" t="str">
        <f>Input!U390</f>
        <v xml:space="preserve">6-mag-2021 </v>
      </c>
      <c r="B387" s="25">
        <f>Input!Y390</f>
        <v>2431.35</v>
      </c>
      <c r="C387" s="42">
        <f>IF(B387=0,C386,-1*(MAX($B$3:B387)-B387))</f>
        <v>-5</v>
      </c>
      <c r="D387" s="25">
        <f>IF(B387="",D386,-1*(MIN($B$3:B387)-B387))</f>
        <v>2431.35</v>
      </c>
    </row>
    <row r="388" spans="1:4">
      <c r="A388" s="42" t="str">
        <f>Input!U391</f>
        <v xml:space="preserve">7-mag-2021 </v>
      </c>
      <c r="B388" s="25">
        <f>Input!Y391</f>
        <v>2446.35</v>
      </c>
      <c r="C388" s="42">
        <f>IF(B388=0,C387,-1*(MAX($B$3:B388)-B388))</f>
        <v>0</v>
      </c>
      <c r="D388" s="25">
        <f>IF(B388="",D387,-1*(MIN($B$3:B388)-B388))</f>
        <v>2446.35</v>
      </c>
    </row>
    <row r="389" spans="1:4">
      <c r="A389" s="42" t="str">
        <f>Input!U392</f>
        <v>10-mag-2021</v>
      </c>
      <c r="B389" s="25">
        <f>Input!Y392</f>
        <v>2466.35</v>
      </c>
      <c r="C389" s="42">
        <f>IF(B389=0,C388,-1*(MAX($B$3:B389)-B389))</f>
        <v>0</v>
      </c>
      <c r="D389" s="25">
        <f>IF(B389="",D388,-1*(MIN($B$3:B389)-B389))</f>
        <v>2466.35</v>
      </c>
    </row>
    <row r="390" spans="1:4">
      <c r="A390" s="42" t="str">
        <f>Input!U393</f>
        <v>10-mag-2021</v>
      </c>
      <c r="B390" s="25">
        <f>Input!Y393</f>
        <v>2451.35</v>
      </c>
      <c r="C390" s="42">
        <f>IF(B390=0,C389,-1*(MAX($B$3:B390)-B390))</f>
        <v>-15</v>
      </c>
      <c r="D390" s="25">
        <f>IF(B390="",D389,-1*(MIN($B$3:B390)-B390))</f>
        <v>2451.35</v>
      </c>
    </row>
    <row r="391" spans="1:4">
      <c r="A391" s="42" t="str">
        <f>Input!U394</f>
        <v>11-mag-2021</v>
      </c>
      <c r="B391" s="25">
        <f>Input!Y394</f>
        <v>2461.35</v>
      </c>
      <c r="C391" s="42">
        <f>IF(B391=0,C390,-1*(MAX($B$3:B391)-B391))</f>
        <v>-5</v>
      </c>
      <c r="D391" s="25">
        <f>IF(B391="",D390,-1*(MIN($B$3:B391)-B391))</f>
        <v>2461.35</v>
      </c>
    </row>
    <row r="392" spans="1:4">
      <c r="A392" s="42" t="str">
        <f>Input!U395</f>
        <v>11-mag-2021</v>
      </c>
      <c r="B392" s="25">
        <f>Input!Y395</f>
        <v>2476.35</v>
      </c>
      <c r="C392" s="42">
        <f>IF(B392=0,C391,-1*(MAX($B$3:B392)-B392))</f>
        <v>0</v>
      </c>
      <c r="D392" s="25">
        <f>IF(B392="",D391,-1*(MIN($B$3:B392)-B392))</f>
        <v>2476.35</v>
      </c>
    </row>
    <row r="393" spans="1:4">
      <c r="A393" s="42" t="str">
        <f>Input!U396</f>
        <v>12-mag-2021</v>
      </c>
      <c r="B393" s="25">
        <f>Input!Y396</f>
        <v>2487.6</v>
      </c>
      <c r="C393" s="42">
        <f>IF(B393=0,C392,-1*(MAX($B$3:B393)-B393))</f>
        <v>0</v>
      </c>
      <c r="D393" s="25">
        <f>IF(B393="",D392,-1*(MIN($B$3:B393)-B393))</f>
        <v>2487.6</v>
      </c>
    </row>
    <row r="394" spans="1:4">
      <c r="A394" s="42" t="str">
        <f>Input!U397</f>
        <v>13-mag-2021</v>
      </c>
      <c r="B394" s="25">
        <f>Input!Y397</f>
        <v>2512.6</v>
      </c>
      <c r="C394" s="42">
        <f>IF(B394=0,C393,-1*(MAX($B$3:B394)-B394))</f>
        <v>0</v>
      </c>
      <c r="D394" s="25">
        <f>IF(B394="",D393,-1*(MIN($B$3:B394)-B394))</f>
        <v>2512.6</v>
      </c>
    </row>
    <row r="395" spans="1:4">
      <c r="A395" s="42" t="str">
        <f>Input!U398</f>
        <v>13-mag-2021</v>
      </c>
      <c r="B395" s="25">
        <f>Input!Y398</f>
        <v>2527.6</v>
      </c>
      <c r="C395" s="42">
        <f>IF(B395=0,C394,-1*(MAX($B$3:B395)-B395))</f>
        <v>0</v>
      </c>
      <c r="D395" s="25">
        <f>IF(B395="",D394,-1*(MIN($B$3:B395)-B395))</f>
        <v>2527.6</v>
      </c>
    </row>
    <row r="396" spans="1:4">
      <c r="A396" s="42" t="str">
        <f>Input!U399</f>
        <v>13-mag-2021</v>
      </c>
      <c r="B396" s="25">
        <f>Input!Y399</f>
        <v>2537.6</v>
      </c>
      <c r="C396" s="42">
        <f>IF(B396=0,C395,-1*(MAX($B$3:B396)-B396))</f>
        <v>0</v>
      </c>
      <c r="D396" s="25">
        <f>IF(B396="",D395,-1*(MIN($B$3:B396)-B396))</f>
        <v>2537.6</v>
      </c>
    </row>
    <row r="397" spans="1:4">
      <c r="A397" s="42"/>
      <c r="B397" s="25"/>
      <c r="C397" s="42"/>
      <c r="D397" s="25"/>
    </row>
    <row r="398" spans="1:4">
      <c r="A398" s="42"/>
      <c r="B398" s="25"/>
      <c r="C398" s="42"/>
      <c r="D398" s="25"/>
    </row>
    <row r="399" spans="1:4">
      <c r="B399" s="25"/>
    </row>
    <row r="400" spans="1:4">
      <c r="B400" s="25"/>
    </row>
    <row r="401" spans="2:2">
      <c r="B401" s="25"/>
    </row>
    <row r="402" spans="2:2">
      <c r="B402" s="25"/>
    </row>
    <row r="403" spans="2:2">
      <c r="B403" s="25"/>
    </row>
    <row r="404" spans="2:2">
      <c r="B404" s="25"/>
    </row>
    <row r="405" spans="2:2">
      <c r="B405" s="25"/>
    </row>
    <row r="406" spans="2:2">
      <c r="B406" s="25"/>
    </row>
    <row r="407" spans="2:2">
      <c r="B407" s="25"/>
    </row>
    <row r="408" spans="2:2">
      <c r="B408" s="25"/>
    </row>
    <row r="409" spans="2:2">
      <c r="B409" s="25"/>
    </row>
    <row r="410" spans="2:2">
      <c r="B410" s="25"/>
    </row>
    <row r="411" spans="2:2">
      <c r="B411" s="25"/>
    </row>
    <row r="412" spans="2:2">
      <c r="B412" s="25"/>
    </row>
    <row r="413" spans="2:2">
      <c r="B413" s="25"/>
    </row>
    <row r="414" spans="2:2">
      <c r="B414" s="25"/>
    </row>
    <row r="415" spans="2:2">
      <c r="B415" s="25"/>
    </row>
    <row r="416" spans="2:2">
      <c r="B416" s="25"/>
    </row>
    <row r="417" spans="2:2">
      <c r="B417" s="25"/>
    </row>
    <row r="418" spans="2:2">
      <c r="B418" s="25"/>
    </row>
    <row r="419" spans="2:2">
      <c r="B419" s="25"/>
    </row>
    <row r="420" spans="2:2">
      <c r="B420" s="25"/>
    </row>
    <row r="421" spans="2:2">
      <c r="B421" s="25"/>
    </row>
    <row r="422" spans="2:2">
      <c r="B422" s="25"/>
    </row>
    <row r="423" spans="2:2">
      <c r="B423" s="25"/>
    </row>
    <row r="424" spans="2:2">
      <c r="B424" s="25"/>
    </row>
    <row r="425" spans="2:2">
      <c r="B425" s="25"/>
    </row>
    <row r="426" spans="2:2">
      <c r="B426" s="25"/>
    </row>
    <row r="427" spans="2:2">
      <c r="B427" s="25"/>
    </row>
    <row r="428" spans="2:2">
      <c r="B428" s="25"/>
    </row>
    <row r="429" spans="2:2">
      <c r="B429" s="25"/>
    </row>
    <row r="430" spans="2:2">
      <c r="B430" s="25"/>
    </row>
    <row r="431" spans="2:2">
      <c r="B431" s="25"/>
    </row>
    <row r="432" spans="2:2">
      <c r="B432" s="25"/>
    </row>
    <row r="433" spans="2:2">
      <c r="B433" s="25"/>
    </row>
    <row r="434" spans="2:2">
      <c r="B434" s="25"/>
    </row>
    <row r="435" spans="2:2">
      <c r="B435" s="25"/>
    </row>
    <row r="436" spans="2:2">
      <c r="B436" s="25"/>
    </row>
    <row r="437" spans="2:2">
      <c r="B437" s="25"/>
    </row>
    <row r="438" spans="2:2">
      <c r="B438" s="25"/>
    </row>
    <row r="439" spans="2:2">
      <c r="B439" s="25"/>
    </row>
    <row r="440" spans="2:2">
      <c r="B440" s="25"/>
    </row>
    <row r="441" spans="2:2">
      <c r="B441" s="25"/>
    </row>
    <row r="442" spans="2:2">
      <c r="B442" s="25"/>
    </row>
    <row r="443" spans="2:2">
      <c r="B443" s="25"/>
    </row>
    <row r="444" spans="2:2">
      <c r="B444" s="25"/>
    </row>
    <row r="445" spans="2:2">
      <c r="B445" s="25"/>
    </row>
    <row r="446" spans="2:2">
      <c r="B446" s="25"/>
    </row>
    <row r="447" spans="2:2">
      <c r="B447" s="25"/>
    </row>
    <row r="448" spans="2:2">
      <c r="B448" s="25"/>
    </row>
    <row r="449" spans="2:2">
      <c r="B449" s="25"/>
    </row>
    <row r="450" spans="2:2">
      <c r="B450" s="25"/>
    </row>
    <row r="451" spans="2:2">
      <c r="B451" s="25"/>
    </row>
    <row r="452" spans="2:2">
      <c r="B452" s="25"/>
    </row>
    <row r="453" spans="2:2">
      <c r="B453" s="25"/>
    </row>
    <row r="454" spans="2:2">
      <c r="B454" s="25"/>
    </row>
    <row r="455" spans="2:2">
      <c r="B455" s="25"/>
    </row>
    <row r="456" spans="2:2">
      <c r="B456" s="25"/>
    </row>
    <row r="457" spans="2:2">
      <c r="B457" s="25"/>
    </row>
    <row r="458" spans="2:2">
      <c r="B458" s="25"/>
    </row>
    <row r="459" spans="2:2">
      <c r="B459" s="25"/>
    </row>
    <row r="460" spans="2:2">
      <c r="B460" s="25"/>
    </row>
    <row r="461" spans="2:2">
      <c r="B461" s="25"/>
    </row>
    <row r="462" spans="2:2">
      <c r="B462" s="25"/>
    </row>
    <row r="463" spans="2:2">
      <c r="B463" s="25"/>
    </row>
    <row r="464" spans="2:2">
      <c r="B464" s="25"/>
    </row>
    <row r="465" spans="2:2">
      <c r="B465" s="25"/>
    </row>
    <row r="466" spans="2:2">
      <c r="B466" s="25"/>
    </row>
    <row r="467" spans="2:2">
      <c r="B467" s="25"/>
    </row>
    <row r="468" spans="2:2">
      <c r="B468" s="25"/>
    </row>
    <row r="469" spans="2:2">
      <c r="B469" s="25"/>
    </row>
    <row r="470" spans="2:2">
      <c r="B470" s="25"/>
    </row>
    <row r="471" spans="2:2">
      <c r="B471" s="25"/>
    </row>
    <row r="472" spans="2:2">
      <c r="B472" s="25"/>
    </row>
    <row r="473" spans="2:2">
      <c r="B473" s="25"/>
    </row>
    <row r="474" spans="2:2">
      <c r="B474" s="25"/>
    </row>
    <row r="475" spans="2:2">
      <c r="B475" s="25"/>
    </row>
    <row r="476" spans="2:2">
      <c r="B476" s="25"/>
    </row>
    <row r="477" spans="2:2">
      <c r="B477" s="25"/>
    </row>
    <row r="478" spans="2:2">
      <c r="B478" s="25"/>
    </row>
    <row r="479" spans="2:2">
      <c r="B479" s="25"/>
    </row>
    <row r="480" spans="2:2">
      <c r="B480" s="25"/>
    </row>
    <row r="481" spans="2:2">
      <c r="B481" s="25"/>
    </row>
    <row r="482" spans="2:2">
      <c r="B482" s="25"/>
    </row>
    <row r="483" spans="2:2">
      <c r="B483" s="25"/>
    </row>
    <row r="484" spans="2:2">
      <c r="B484" s="25"/>
    </row>
    <row r="485" spans="2:2">
      <c r="B485" s="25"/>
    </row>
    <row r="486" spans="2:2">
      <c r="B486" s="25"/>
    </row>
    <row r="487" spans="2:2">
      <c r="B487" s="25"/>
    </row>
    <row r="488" spans="2:2">
      <c r="B488" s="25"/>
    </row>
    <row r="489" spans="2:2">
      <c r="B489" s="25"/>
    </row>
    <row r="490" spans="2:2">
      <c r="B490" s="25"/>
    </row>
    <row r="491" spans="2:2">
      <c r="B491" s="25"/>
    </row>
    <row r="492" spans="2:2">
      <c r="B492" s="25"/>
    </row>
    <row r="493" spans="2:2">
      <c r="B493" s="25"/>
    </row>
    <row r="494" spans="2:2">
      <c r="B494" s="25"/>
    </row>
    <row r="495" spans="2:2">
      <c r="B495" s="25"/>
    </row>
    <row r="496" spans="2:2">
      <c r="B496" s="25"/>
    </row>
    <row r="497" spans="2:2">
      <c r="B497" s="25"/>
    </row>
    <row r="498" spans="2:2">
      <c r="B498" s="25"/>
    </row>
    <row r="499" spans="2:2">
      <c r="B499" s="25"/>
    </row>
    <row r="500" spans="2:2">
      <c r="B500" s="25"/>
    </row>
    <row r="501" spans="2:2">
      <c r="B501" s="25"/>
    </row>
    <row r="502" spans="2:2">
      <c r="B502" s="25"/>
    </row>
    <row r="503" spans="2:2">
      <c r="B503" s="25"/>
    </row>
    <row r="504" spans="2:2">
      <c r="B504" s="25"/>
    </row>
    <row r="505" spans="2:2">
      <c r="B505" s="25"/>
    </row>
    <row r="506" spans="2:2">
      <c r="B506" s="25"/>
    </row>
    <row r="507" spans="2:2">
      <c r="B507" s="25"/>
    </row>
    <row r="508" spans="2:2">
      <c r="B508" s="25"/>
    </row>
    <row r="509" spans="2:2">
      <c r="B509" s="25"/>
    </row>
    <row r="510" spans="2:2">
      <c r="B510" s="25"/>
    </row>
    <row r="511" spans="2:2">
      <c r="B511" s="25"/>
    </row>
    <row r="512" spans="2:2">
      <c r="B512" s="25"/>
    </row>
    <row r="513" spans="2:2">
      <c r="B513" s="25"/>
    </row>
    <row r="514" spans="2:2">
      <c r="B514" s="25"/>
    </row>
    <row r="515" spans="2:2">
      <c r="B515" s="25"/>
    </row>
    <row r="516" spans="2:2">
      <c r="B516" s="25"/>
    </row>
    <row r="517" spans="2:2">
      <c r="B517" s="25"/>
    </row>
    <row r="518" spans="2:2">
      <c r="B518" s="25"/>
    </row>
    <row r="519" spans="2:2">
      <c r="B519" s="25"/>
    </row>
    <row r="520" spans="2:2">
      <c r="B520" s="25"/>
    </row>
    <row r="521" spans="2:2">
      <c r="B521" s="25"/>
    </row>
    <row r="522" spans="2:2">
      <c r="B522" s="25"/>
    </row>
    <row r="523" spans="2:2">
      <c r="B523" s="25"/>
    </row>
    <row r="524" spans="2:2">
      <c r="B524" s="25"/>
    </row>
    <row r="525" spans="2:2">
      <c r="B525" s="25"/>
    </row>
    <row r="526" spans="2:2">
      <c r="B526" s="25"/>
    </row>
    <row r="527" spans="2:2">
      <c r="B527" s="25"/>
    </row>
    <row r="528" spans="2:2">
      <c r="B528" s="25"/>
    </row>
    <row r="529" spans="2:2">
      <c r="B529" s="25"/>
    </row>
    <row r="530" spans="2:2">
      <c r="B530" s="25"/>
    </row>
    <row r="531" spans="2:2">
      <c r="B531" s="25"/>
    </row>
    <row r="532" spans="2:2">
      <c r="B532" s="25"/>
    </row>
    <row r="533" spans="2:2">
      <c r="B533" s="25"/>
    </row>
    <row r="534" spans="2:2">
      <c r="B534" s="25"/>
    </row>
    <row r="535" spans="2:2">
      <c r="B535" s="25"/>
    </row>
    <row r="536" spans="2:2">
      <c r="B536" s="25"/>
    </row>
    <row r="537" spans="2:2">
      <c r="B537" s="25"/>
    </row>
    <row r="538" spans="2:2">
      <c r="B538" s="25"/>
    </row>
    <row r="539" spans="2:2">
      <c r="B539" s="25"/>
    </row>
    <row r="540" spans="2:2">
      <c r="B540" s="25"/>
    </row>
    <row r="541" spans="2:2">
      <c r="B541" s="25"/>
    </row>
    <row r="542" spans="2:2">
      <c r="B542" s="25"/>
    </row>
    <row r="543" spans="2:2">
      <c r="B543" s="25"/>
    </row>
    <row r="544" spans="2:2">
      <c r="B544" s="25"/>
    </row>
    <row r="545" spans="2:2">
      <c r="B545" s="25"/>
    </row>
    <row r="546" spans="2:2">
      <c r="B546" s="25"/>
    </row>
    <row r="547" spans="2:2">
      <c r="B547" s="25"/>
    </row>
    <row r="548" spans="2:2">
      <c r="B548" s="25"/>
    </row>
    <row r="549" spans="2:2">
      <c r="B549" s="25"/>
    </row>
    <row r="550" spans="2:2">
      <c r="B550" s="25"/>
    </row>
    <row r="551" spans="2:2">
      <c r="B551" s="25"/>
    </row>
    <row r="552" spans="2:2">
      <c r="B552" s="25"/>
    </row>
    <row r="553" spans="2:2">
      <c r="B553" s="25"/>
    </row>
    <row r="554" spans="2:2">
      <c r="B554" s="25"/>
    </row>
    <row r="555" spans="2:2">
      <c r="B555" s="25"/>
    </row>
    <row r="556" spans="2:2">
      <c r="B556" s="25"/>
    </row>
    <row r="557" spans="2:2">
      <c r="B557" s="25"/>
    </row>
    <row r="558" spans="2:2">
      <c r="B558" s="25"/>
    </row>
    <row r="559" spans="2:2">
      <c r="B559" s="25"/>
    </row>
    <row r="560" spans="2:2">
      <c r="B560" s="25"/>
    </row>
    <row r="561" spans="2:2">
      <c r="B561" s="25"/>
    </row>
    <row r="562" spans="2:2">
      <c r="B562" s="25"/>
    </row>
    <row r="563" spans="2:2">
      <c r="B563" s="25"/>
    </row>
    <row r="564" spans="2:2">
      <c r="B564" s="25"/>
    </row>
    <row r="565" spans="2:2">
      <c r="B565" s="25"/>
    </row>
    <row r="566" spans="2:2">
      <c r="B566" s="25"/>
    </row>
    <row r="567" spans="2:2">
      <c r="B567" s="25"/>
    </row>
    <row r="568" spans="2:2">
      <c r="B568" s="25"/>
    </row>
    <row r="569" spans="2:2">
      <c r="B569" s="25"/>
    </row>
    <row r="570" spans="2:2">
      <c r="B570" s="25"/>
    </row>
    <row r="571" spans="2:2">
      <c r="B571" s="25"/>
    </row>
    <row r="572" spans="2:2">
      <c r="B572" s="25"/>
    </row>
    <row r="573" spans="2:2">
      <c r="B573" s="25"/>
    </row>
    <row r="574" spans="2:2">
      <c r="B574" s="25"/>
    </row>
    <row r="575" spans="2:2">
      <c r="B575" s="25"/>
    </row>
    <row r="576" spans="2:2">
      <c r="B576" s="25"/>
    </row>
    <row r="577" spans="2:2">
      <c r="B577" s="25"/>
    </row>
    <row r="578" spans="2:2">
      <c r="B578" s="25"/>
    </row>
    <row r="579" spans="2:2">
      <c r="B579" s="25"/>
    </row>
    <row r="580" spans="2:2">
      <c r="B580" s="25"/>
    </row>
    <row r="581" spans="2:2">
      <c r="B581" s="25"/>
    </row>
    <row r="582" spans="2:2">
      <c r="B582" s="25"/>
    </row>
    <row r="583" spans="2:2">
      <c r="B583" s="25"/>
    </row>
    <row r="584" spans="2:2">
      <c r="B584" s="25"/>
    </row>
    <row r="585" spans="2:2">
      <c r="B585" s="25"/>
    </row>
    <row r="586" spans="2:2">
      <c r="B586" s="25"/>
    </row>
    <row r="587" spans="2:2">
      <c r="B587" s="25"/>
    </row>
    <row r="588" spans="2:2">
      <c r="B588" s="25"/>
    </row>
    <row r="589" spans="2:2">
      <c r="B589" s="25"/>
    </row>
    <row r="590" spans="2:2">
      <c r="B590" s="25"/>
    </row>
    <row r="591" spans="2:2">
      <c r="B591" s="25"/>
    </row>
    <row r="592" spans="2:2">
      <c r="B592" s="25"/>
    </row>
    <row r="593" spans="2:2">
      <c r="B593" s="25"/>
    </row>
    <row r="594" spans="2:2">
      <c r="B594" s="25"/>
    </row>
    <row r="595" spans="2:2">
      <c r="B595" s="25"/>
    </row>
    <row r="596" spans="2:2">
      <c r="B596" s="25"/>
    </row>
    <row r="597" spans="2:2">
      <c r="B597" s="25"/>
    </row>
    <row r="598" spans="2:2">
      <c r="B598" s="25"/>
    </row>
    <row r="599" spans="2:2">
      <c r="B599" s="25"/>
    </row>
    <row r="600" spans="2:2">
      <c r="B600" s="25"/>
    </row>
    <row r="601" spans="2:2">
      <c r="B601" s="25"/>
    </row>
    <row r="602" spans="2:2">
      <c r="B602" s="25"/>
    </row>
    <row r="603" spans="2:2">
      <c r="B603" s="25"/>
    </row>
    <row r="604" spans="2:2">
      <c r="B604" s="25"/>
    </row>
    <row r="605" spans="2:2">
      <c r="B605" s="25"/>
    </row>
    <row r="606" spans="2:2">
      <c r="B606" s="25"/>
    </row>
    <row r="607" spans="2:2">
      <c r="B607" s="25"/>
    </row>
    <row r="608" spans="2:2">
      <c r="B608" s="25"/>
    </row>
    <row r="609" spans="2:2">
      <c r="B609" s="25"/>
    </row>
    <row r="610" spans="2:2">
      <c r="B610" s="25"/>
    </row>
    <row r="611" spans="2:2">
      <c r="B611" s="25"/>
    </row>
    <row r="612" spans="2:2">
      <c r="B612" s="25"/>
    </row>
    <row r="613" spans="2:2">
      <c r="B613" s="25"/>
    </row>
    <row r="614" spans="2:2">
      <c r="B614" s="25"/>
    </row>
    <row r="615" spans="2:2">
      <c r="B615" s="25"/>
    </row>
    <row r="616" spans="2:2">
      <c r="B616" s="25"/>
    </row>
    <row r="617" spans="2:2">
      <c r="B617" s="25"/>
    </row>
    <row r="618" spans="2:2">
      <c r="B618" s="25"/>
    </row>
    <row r="619" spans="2:2">
      <c r="B619" s="25"/>
    </row>
    <row r="620" spans="2:2">
      <c r="B620" s="25"/>
    </row>
    <row r="621" spans="2:2">
      <c r="B621" s="25"/>
    </row>
    <row r="622" spans="2:2">
      <c r="B622" s="25"/>
    </row>
    <row r="623" spans="2:2">
      <c r="B623" s="25"/>
    </row>
    <row r="624" spans="2:2">
      <c r="B624" s="25"/>
    </row>
    <row r="625" spans="2:2">
      <c r="B625" s="25"/>
    </row>
    <row r="626" spans="2:2">
      <c r="B626" s="25"/>
    </row>
    <row r="627" spans="2:2">
      <c r="B627" s="25"/>
    </row>
    <row r="628" spans="2:2">
      <c r="B628" s="25"/>
    </row>
    <row r="629" spans="2:2">
      <c r="B629" s="25"/>
    </row>
    <row r="630" spans="2:2">
      <c r="B630" s="25"/>
    </row>
    <row r="631" spans="2:2">
      <c r="B631" s="25"/>
    </row>
    <row r="632" spans="2:2">
      <c r="B632" s="25"/>
    </row>
    <row r="633" spans="2:2">
      <c r="B633" s="25"/>
    </row>
    <row r="634" spans="2:2">
      <c r="B634" s="25"/>
    </row>
    <row r="635" spans="2:2">
      <c r="B635" s="25"/>
    </row>
    <row r="636" spans="2:2">
      <c r="B636" s="25"/>
    </row>
    <row r="637" spans="2:2">
      <c r="B637" s="25"/>
    </row>
    <row r="638" spans="2:2">
      <c r="B638" s="25"/>
    </row>
    <row r="639" spans="2:2">
      <c r="B639" s="25"/>
    </row>
    <row r="640" spans="2:2">
      <c r="B640" s="25"/>
    </row>
    <row r="641" spans="2:2">
      <c r="B641" s="25"/>
    </row>
    <row r="642" spans="2:2">
      <c r="B642" s="25"/>
    </row>
    <row r="643" spans="2:2">
      <c r="B643" s="25"/>
    </row>
    <row r="644" spans="2:2">
      <c r="B644" s="25"/>
    </row>
    <row r="645" spans="2:2">
      <c r="B645" s="25"/>
    </row>
    <row r="646" spans="2:2">
      <c r="B646" s="25"/>
    </row>
    <row r="647" spans="2:2">
      <c r="B647" s="25"/>
    </row>
    <row r="648" spans="2:2">
      <c r="B648" s="25"/>
    </row>
    <row r="649" spans="2:2">
      <c r="B649" s="25"/>
    </row>
    <row r="650" spans="2:2">
      <c r="B650" s="25"/>
    </row>
    <row r="651" spans="2:2">
      <c r="B651" s="25"/>
    </row>
    <row r="652" spans="2:2">
      <c r="B652" s="25"/>
    </row>
    <row r="653" spans="2:2">
      <c r="B653" s="25"/>
    </row>
    <row r="654" spans="2:2">
      <c r="B654" s="25"/>
    </row>
    <row r="655" spans="2:2">
      <c r="B655" s="25"/>
    </row>
    <row r="656" spans="2:2">
      <c r="B656" s="25"/>
    </row>
    <row r="657" spans="2:3">
      <c r="B657" s="25"/>
    </row>
    <row r="658" spans="2:3">
      <c r="B658" s="25"/>
    </row>
    <row r="659" spans="2:3">
      <c r="B659" s="25"/>
    </row>
    <row r="660" spans="2:3">
      <c r="B660" s="25"/>
    </row>
    <row r="661" spans="2:3">
      <c r="B661" s="25"/>
    </row>
    <row r="662" spans="2:3">
      <c r="B662" s="25"/>
    </row>
    <row r="663" spans="2:3">
      <c r="B663" s="25"/>
    </row>
    <row r="664" spans="2:3">
      <c r="B664" s="25"/>
    </row>
    <row r="665" spans="2:3">
      <c r="B665" s="25"/>
      <c r="C665" s="25"/>
    </row>
    <row r="666" spans="2:3">
      <c r="B666" s="25"/>
    </row>
    <row r="667" spans="2:3">
      <c r="B667" s="25"/>
    </row>
    <row r="668" spans="2:3">
      <c r="B668" s="25"/>
    </row>
    <row r="669" spans="2:3">
      <c r="B669" s="25"/>
    </row>
    <row r="670" spans="2:3">
      <c r="B670" s="25"/>
    </row>
    <row r="671" spans="2:3">
      <c r="B671" s="25"/>
    </row>
    <row r="672" spans="2:3">
      <c r="B672" s="25"/>
    </row>
    <row r="673" spans="2:2">
      <c r="B673" s="25"/>
    </row>
    <row r="674" spans="2:2">
      <c r="B674" s="25"/>
    </row>
    <row r="675" spans="2:2">
      <c r="B675" s="25"/>
    </row>
    <row r="676" spans="2:2">
      <c r="B676" s="25"/>
    </row>
    <row r="677" spans="2:2">
      <c r="B677" s="25"/>
    </row>
    <row r="678" spans="2:2">
      <c r="B678" s="25"/>
    </row>
    <row r="679" spans="2:2">
      <c r="B679" s="25"/>
    </row>
    <row r="680" spans="2:2">
      <c r="B680" s="25"/>
    </row>
    <row r="681" spans="2:2">
      <c r="B681" s="25"/>
    </row>
    <row r="682" spans="2:2">
      <c r="B682" s="25"/>
    </row>
    <row r="683" spans="2:2">
      <c r="B683" s="25"/>
    </row>
    <row r="684" spans="2:2">
      <c r="B684" s="25"/>
    </row>
    <row r="685" spans="2:2">
      <c r="B685" s="25"/>
    </row>
    <row r="686" spans="2:2">
      <c r="B686" s="25"/>
    </row>
    <row r="687" spans="2:2">
      <c r="B687" s="25"/>
    </row>
    <row r="688" spans="2:2">
      <c r="B688" s="25"/>
    </row>
    <row r="689" spans="2:2">
      <c r="B689" s="25"/>
    </row>
    <row r="690" spans="2:2">
      <c r="B690" s="25"/>
    </row>
    <row r="691" spans="2:2">
      <c r="B691" s="25"/>
    </row>
    <row r="692" spans="2:2">
      <c r="B692" s="25"/>
    </row>
    <row r="693" spans="2:2">
      <c r="B693" s="25"/>
    </row>
    <row r="694" spans="2:2">
      <c r="B694" s="25"/>
    </row>
    <row r="695" spans="2:2">
      <c r="B695" s="25"/>
    </row>
    <row r="696" spans="2:2">
      <c r="B696" s="25"/>
    </row>
    <row r="697" spans="2:2">
      <c r="B697" s="25"/>
    </row>
    <row r="698" spans="2:2">
      <c r="B698" s="25"/>
    </row>
    <row r="699" spans="2:2">
      <c r="B699" s="25"/>
    </row>
    <row r="700" spans="2:2">
      <c r="B700" s="25"/>
    </row>
    <row r="701" spans="2:2">
      <c r="B701" s="25"/>
    </row>
    <row r="702" spans="2:2">
      <c r="B702" s="25"/>
    </row>
    <row r="703" spans="2:2">
      <c r="B703" s="25"/>
    </row>
    <row r="704" spans="2:2">
      <c r="B704" s="25"/>
    </row>
    <row r="705" spans="2:2">
      <c r="B705" s="25"/>
    </row>
    <row r="706" spans="2:2">
      <c r="B706" s="25"/>
    </row>
    <row r="707" spans="2:2">
      <c r="B707" s="25"/>
    </row>
    <row r="708" spans="2:2">
      <c r="B708" s="25"/>
    </row>
    <row r="709" spans="2:2">
      <c r="B709" s="25"/>
    </row>
    <row r="710" spans="2:2">
      <c r="B710" s="25"/>
    </row>
    <row r="711" spans="2:2">
      <c r="B711" s="25"/>
    </row>
    <row r="712" spans="2:2">
      <c r="B712" s="25"/>
    </row>
    <row r="713" spans="2:2">
      <c r="B713" s="25"/>
    </row>
    <row r="714" spans="2:2">
      <c r="B714" s="25"/>
    </row>
    <row r="715" spans="2:2">
      <c r="B715" s="25"/>
    </row>
    <row r="716" spans="2:2">
      <c r="B716" s="25"/>
    </row>
    <row r="717" spans="2:2">
      <c r="B717" s="25"/>
    </row>
    <row r="718" spans="2:2">
      <c r="B718" s="25"/>
    </row>
    <row r="719" spans="2:2">
      <c r="B719" s="25"/>
    </row>
    <row r="720" spans="2:2">
      <c r="B720" s="25"/>
    </row>
    <row r="721" spans="2:2">
      <c r="B721" s="25"/>
    </row>
    <row r="722" spans="2:2">
      <c r="B722" s="25"/>
    </row>
    <row r="723" spans="2:2">
      <c r="B723" s="25"/>
    </row>
    <row r="724" spans="2:2">
      <c r="B724" s="25"/>
    </row>
    <row r="725" spans="2:2">
      <c r="B725" s="25"/>
    </row>
    <row r="726" spans="2:2">
      <c r="B726" s="25"/>
    </row>
    <row r="727" spans="2:2">
      <c r="B727" s="25"/>
    </row>
    <row r="728" spans="2:2">
      <c r="B728" s="25"/>
    </row>
    <row r="729" spans="2:2">
      <c r="B729" s="25"/>
    </row>
    <row r="730" spans="2:2">
      <c r="B730" s="25"/>
    </row>
    <row r="731" spans="2:2">
      <c r="B731" s="25"/>
    </row>
    <row r="732" spans="2:2">
      <c r="B732" s="25"/>
    </row>
    <row r="733" spans="2:2">
      <c r="B733" s="25"/>
    </row>
    <row r="734" spans="2:2">
      <c r="B734" s="25"/>
    </row>
    <row r="735" spans="2:2">
      <c r="B735" s="25"/>
    </row>
    <row r="736" spans="2:2">
      <c r="B736" s="25"/>
    </row>
    <row r="737" spans="2:2">
      <c r="B737" s="25"/>
    </row>
    <row r="738" spans="2:2">
      <c r="B738" s="25"/>
    </row>
    <row r="739" spans="2:2">
      <c r="B739" s="25"/>
    </row>
    <row r="740" spans="2:2">
      <c r="B740" s="25"/>
    </row>
    <row r="741" spans="2:2">
      <c r="B741" s="25"/>
    </row>
    <row r="742" spans="2:2">
      <c r="B742" s="25"/>
    </row>
    <row r="743" spans="2:2">
      <c r="B743" s="25"/>
    </row>
    <row r="744" spans="2:2">
      <c r="B744" s="25"/>
    </row>
    <row r="745" spans="2:2">
      <c r="B745" s="25"/>
    </row>
    <row r="746" spans="2:2">
      <c r="B746" s="25"/>
    </row>
    <row r="747" spans="2:2">
      <c r="B747" s="25"/>
    </row>
    <row r="748" spans="2:2">
      <c r="B748" s="25"/>
    </row>
    <row r="749" spans="2:2">
      <c r="B749" s="25"/>
    </row>
    <row r="750" spans="2:2">
      <c r="B750" s="25"/>
    </row>
    <row r="751" spans="2:2">
      <c r="B751" s="25"/>
    </row>
    <row r="752" spans="2:2">
      <c r="B752" s="25"/>
    </row>
    <row r="753" spans="2:2">
      <c r="B753" s="25"/>
    </row>
    <row r="754" spans="2:2">
      <c r="B754" s="25"/>
    </row>
    <row r="755" spans="2:2">
      <c r="B755" s="25"/>
    </row>
    <row r="756" spans="2:2">
      <c r="B756" s="25"/>
    </row>
    <row r="757" spans="2:2">
      <c r="B757" s="25"/>
    </row>
    <row r="758" spans="2:2">
      <c r="B758" s="25"/>
    </row>
    <row r="759" spans="2:2">
      <c r="B759" s="25"/>
    </row>
    <row r="760" spans="2:2">
      <c r="B760" s="25"/>
    </row>
    <row r="761" spans="2:2">
      <c r="B761" s="25"/>
    </row>
    <row r="762" spans="2:2">
      <c r="B762" s="25"/>
    </row>
    <row r="763" spans="2:2">
      <c r="B763" s="25"/>
    </row>
    <row r="764" spans="2:2">
      <c r="B764" s="25"/>
    </row>
    <row r="765" spans="2:2">
      <c r="B765" s="25"/>
    </row>
    <row r="766" spans="2:2">
      <c r="B766" s="25"/>
    </row>
    <row r="767" spans="2:2">
      <c r="B767" s="25"/>
    </row>
    <row r="768" spans="2:2">
      <c r="B768" s="25"/>
    </row>
    <row r="769" spans="2:2">
      <c r="B769" s="25"/>
    </row>
    <row r="770" spans="2:2">
      <c r="B770" s="25"/>
    </row>
    <row r="771" spans="2:2">
      <c r="B771" s="25"/>
    </row>
    <row r="772" spans="2:2">
      <c r="B772" s="25"/>
    </row>
    <row r="773" spans="2:2">
      <c r="B773" s="25"/>
    </row>
    <row r="774" spans="2:2">
      <c r="B774" s="25"/>
    </row>
    <row r="775" spans="2:2">
      <c r="B775" s="25"/>
    </row>
    <row r="776" spans="2:2">
      <c r="B776" s="25"/>
    </row>
    <row r="777" spans="2:2">
      <c r="B777" s="25"/>
    </row>
    <row r="778" spans="2:2">
      <c r="B778" s="25"/>
    </row>
    <row r="779" spans="2:2">
      <c r="B779" s="25"/>
    </row>
    <row r="780" spans="2:2">
      <c r="B780" s="25"/>
    </row>
    <row r="781" spans="2:2">
      <c r="B781" s="25"/>
    </row>
    <row r="782" spans="2:2">
      <c r="B782" s="25"/>
    </row>
    <row r="783" spans="2:2">
      <c r="B783" s="25"/>
    </row>
    <row r="784" spans="2:2">
      <c r="B784" s="25"/>
    </row>
    <row r="785" spans="2:2">
      <c r="B785" s="25"/>
    </row>
    <row r="786" spans="2:2">
      <c r="B786" s="25"/>
    </row>
    <row r="787" spans="2:2">
      <c r="B787" s="25"/>
    </row>
    <row r="788" spans="2:2">
      <c r="B788" s="25"/>
    </row>
    <row r="789" spans="2:2">
      <c r="B789" s="25"/>
    </row>
    <row r="790" spans="2:2">
      <c r="B790" s="25"/>
    </row>
    <row r="791" spans="2:2">
      <c r="B791" s="25"/>
    </row>
    <row r="792" spans="2:2">
      <c r="B792" s="25"/>
    </row>
    <row r="793" spans="2:2">
      <c r="B793" s="25"/>
    </row>
    <row r="794" spans="2:2">
      <c r="B794" s="25"/>
    </row>
    <row r="795" spans="2:2">
      <c r="B795" s="25"/>
    </row>
    <row r="796" spans="2:2">
      <c r="B796" s="25"/>
    </row>
    <row r="797" spans="2:2">
      <c r="B797" s="25"/>
    </row>
    <row r="798" spans="2:2">
      <c r="B798" s="25"/>
    </row>
    <row r="799" spans="2:2">
      <c r="B799" s="25"/>
    </row>
    <row r="800" spans="2:2">
      <c r="B800" s="25"/>
    </row>
    <row r="801" spans="2:2">
      <c r="B801" s="25"/>
    </row>
    <row r="802" spans="2:2">
      <c r="B802" s="25"/>
    </row>
    <row r="803" spans="2:2">
      <c r="B803" s="25"/>
    </row>
    <row r="804" spans="2:2">
      <c r="B804" s="25"/>
    </row>
    <row r="805" spans="2:2">
      <c r="B805" s="25"/>
    </row>
    <row r="806" spans="2:2">
      <c r="B806" s="25"/>
    </row>
    <row r="807" spans="2:2">
      <c r="B807" s="25"/>
    </row>
    <row r="808" spans="2:2">
      <c r="B808" s="25"/>
    </row>
    <row r="809" spans="2:2">
      <c r="B809" s="25"/>
    </row>
    <row r="810" spans="2:2">
      <c r="B810" s="25"/>
    </row>
    <row r="811" spans="2:2">
      <c r="B811" s="25"/>
    </row>
    <row r="812" spans="2:2">
      <c r="B812" s="25"/>
    </row>
    <row r="813" spans="2:2">
      <c r="B813" s="25"/>
    </row>
    <row r="814" spans="2:2">
      <c r="B814" s="25"/>
    </row>
    <row r="815" spans="2:2">
      <c r="B815" s="25"/>
    </row>
    <row r="816" spans="2:2">
      <c r="B816" s="25"/>
    </row>
    <row r="817" spans="2:2">
      <c r="B817" s="25"/>
    </row>
    <row r="818" spans="2:2">
      <c r="B818" s="25"/>
    </row>
    <row r="819" spans="2:2">
      <c r="B819" s="25"/>
    </row>
    <row r="820" spans="2:2">
      <c r="B820" s="25"/>
    </row>
    <row r="821" spans="2:2">
      <c r="B821" s="25"/>
    </row>
    <row r="822" spans="2:2">
      <c r="B822" s="25"/>
    </row>
    <row r="823" spans="2:2">
      <c r="B823" s="25"/>
    </row>
    <row r="824" spans="2:2">
      <c r="B824" s="25"/>
    </row>
    <row r="825" spans="2:2">
      <c r="B825" s="25"/>
    </row>
    <row r="826" spans="2:2">
      <c r="B826" s="25"/>
    </row>
    <row r="827" spans="2:2">
      <c r="B827" s="25"/>
    </row>
    <row r="828" spans="2:2">
      <c r="B828" s="25"/>
    </row>
    <row r="829" spans="2:2">
      <c r="B829" s="25"/>
    </row>
    <row r="830" spans="2:2">
      <c r="B830" s="25"/>
    </row>
    <row r="831" spans="2:2">
      <c r="B831" s="25"/>
    </row>
    <row r="832" spans="2:2">
      <c r="B832" s="25"/>
    </row>
    <row r="833" spans="2:2">
      <c r="B833" s="25"/>
    </row>
    <row r="834" spans="2:2">
      <c r="B834" s="25"/>
    </row>
    <row r="835" spans="2:2">
      <c r="B835" s="25"/>
    </row>
    <row r="836" spans="2:2">
      <c r="B836" s="25"/>
    </row>
    <row r="837" spans="2:2">
      <c r="B837" s="25"/>
    </row>
    <row r="838" spans="2:2">
      <c r="B838" s="25"/>
    </row>
    <row r="839" spans="2:2">
      <c r="B839" s="25"/>
    </row>
    <row r="840" spans="2:2">
      <c r="B840" s="25"/>
    </row>
    <row r="841" spans="2:2">
      <c r="B841" s="25"/>
    </row>
    <row r="842" spans="2:2">
      <c r="B842" s="25"/>
    </row>
    <row r="843" spans="2:2">
      <c r="B843" s="25"/>
    </row>
    <row r="844" spans="2:2">
      <c r="B844" s="25"/>
    </row>
    <row r="845" spans="2:2">
      <c r="B845" s="25"/>
    </row>
    <row r="846" spans="2:2">
      <c r="B846" s="25"/>
    </row>
    <row r="847" spans="2:2">
      <c r="B847" s="25"/>
    </row>
    <row r="848" spans="2:2">
      <c r="B848" s="25"/>
    </row>
    <row r="849" spans="2:2">
      <c r="B849" s="25"/>
    </row>
    <row r="850" spans="2:2">
      <c r="B850" s="25"/>
    </row>
    <row r="851" spans="2:2">
      <c r="B851" s="25"/>
    </row>
    <row r="852" spans="2:2">
      <c r="B852" s="25"/>
    </row>
    <row r="853" spans="2:2">
      <c r="B853" s="25"/>
    </row>
    <row r="854" spans="2:2">
      <c r="B854" s="25"/>
    </row>
    <row r="855" spans="2:2">
      <c r="B855" s="25"/>
    </row>
    <row r="856" spans="2:2">
      <c r="B856" s="25"/>
    </row>
    <row r="857" spans="2:2">
      <c r="B857" s="25"/>
    </row>
    <row r="858" spans="2:2">
      <c r="B858" s="25"/>
    </row>
    <row r="859" spans="2:2">
      <c r="B859" s="25"/>
    </row>
    <row r="860" spans="2:2">
      <c r="B860" s="25"/>
    </row>
    <row r="861" spans="2:2">
      <c r="B861" s="25"/>
    </row>
    <row r="862" spans="2:2">
      <c r="B862" s="25"/>
    </row>
    <row r="863" spans="2:2">
      <c r="B863" s="25"/>
    </row>
    <row r="864" spans="2:2">
      <c r="B864" s="25"/>
    </row>
    <row r="865" spans="2:2">
      <c r="B865" s="25"/>
    </row>
    <row r="866" spans="2:2">
      <c r="B866" s="25"/>
    </row>
    <row r="867" spans="2:2">
      <c r="B867" s="25"/>
    </row>
    <row r="868" spans="2:2">
      <c r="B868" s="25"/>
    </row>
    <row r="869" spans="2:2">
      <c r="B869" s="25"/>
    </row>
    <row r="870" spans="2:2">
      <c r="B870" s="25"/>
    </row>
    <row r="871" spans="2:2">
      <c r="B871" s="25"/>
    </row>
    <row r="872" spans="2:2">
      <c r="B872" s="25"/>
    </row>
    <row r="873" spans="2:2">
      <c r="B873" s="25"/>
    </row>
    <row r="874" spans="2:2">
      <c r="B874" s="25"/>
    </row>
    <row r="875" spans="2:2">
      <c r="B875" s="25"/>
    </row>
    <row r="876" spans="2:2">
      <c r="B876" s="25"/>
    </row>
    <row r="877" spans="2:2">
      <c r="B877" s="25"/>
    </row>
    <row r="878" spans="2:2">
      <c r="B878" s="25"/>
    </row>
    <row r="879" spans="2:2">
      <c r="B879" s="25"/>
    </row>
    <row r="880" spans="2:2">
      <c r="B880" s="25"/>
    </row>
    <row r="881" spans="2:2">
      <c r="B881" s="25"/>
    </row>
    <row r="882" spans="2:2">
      <c r="B882" s="25"/>
    </row>
    <row r="883" spans="2:2">
      <c r="B883" s="25"/>
    </row>
    <row r="884" spans="2:2">
      <c r="B884" s="25"/>
    </row>
    <row r="885" spans="2:2">
      <c r="B885" s="25"/>
    </row>
    <row r="886" spans="2:2">
      <c r="B886" s="25"/>
    </row>
    <row r="887" spans="2:2">
      <c r="B887" s="25"/>
    </row>
    <row r="888" spans="2:2">
      <c r="B888" s="25"/>
    </row>
    <row r="889" spans="2:2">
      <c r="B889" s="25"/>
    </row>
    <row r="890" spans="2:2">
      <c r="B890" s="25"/>
    </row>
    <row r="891" spans="2:2">
      <c r="B891" s="25"/>
    </row>
    <row r="892" spans="2:2">
      <c r="B892" s="25"/>
    </row>
    <row r="893" spans="2:2">
      <c r="B893" s="25"/>
    </row>
    <row r="894" spans="2:2">
      <c r="B894" s="25"/>
    </row>
    <row r="895" spans="2:2">
      <c r="B895" s="25"/>
    </row>
    <row r="896" spans="2:2">
      <c r="B896" s="25"/>
    </row>
    <row r="897" spans="2:2">
      <c r="B897" s="25"/>
    </row>
    <row r="898" spans="2:2">
      <c r="B898" s="25"/>
    </row>
    <row r="899" spans="2:2">
      <c r="B899" s="25"/>
    </row>
    <row r="900" spans="2:2">
      <c r="B900" s="25"/>
    </row>
    <row r="901" spans="2:2">
      <c r="B901" s="25"/>
    </row>
    <row r="902" spans="2:2">
      <c r="B902" s="25"/>
    </row>
    <row r="903" spans="2:2">
      <c r="B903" s="25"/>
    </row>
    <row r="904" spans="2:2">
      <c r="B904" s="25"/>
    </row>
    <row r="905" spans="2:2">
      <c r="B905" s="25"/>
    </row>
    <row r="906" spans="2:2">
      <c r="B906" s="25"/>
    </row>
    <row r="907" spans="2:2">
      <c r="B907" s="25"/>
    </row>
    <row r="908" spans="2:2">
      <c r="B908" s="25"/>
    </row>
    <row r="909" spans="2:2">
      <c r="B909" s="25"/>
    </row>
    <row r="910" spans="2:2">
      <c r="B910" s="25"/>
    </row>
    <row r="911" spans="2:2">
      <c r="B911" s="25"/>
    </row>
    <row r="912" spans="2:2">
      <c r="B912" s="25"/>
    </row>
    <row r="913" spans="2:2">
      <c r="B913" s="25"/>
    </row>
    <row r="914" spans="2:2">
      <c r="B914" s="25"/>
    </row>
    <row r="915" spans="2:2">
      <c r="B915" s="25"/>
    </row>
    <row r="916" spans="2:2">
      <c r="B916" s="25"/>
    </row>
    <row r="917" spans="2:2">
      <c r="B917" s="25"/>
    </row>
    <row r="918" spans="2:2">
      <c r="B918" s="25"/>
    </row>
    <row r="919" spans="2:2">
      <c r="B919" s="25"/>
    </row>
    <row r="920" spans="2:2">
      <c r="B920" s="25"/>
    </row>
    <row r="921" spans="2:2">
      <c r="B921" s="25"/>
    </row>
    <row r="922" spans="2:2">
      <c r="B922" s="25"/>
    </row>
    <row r="923" spans="2:2">
      <c r="B923" s="25"/>
    </row>
    <row r="924" spans="2:2">
      <c r="B924" s="25"/>
    </row>
    <row r="925" spans="2:2">
      <c r="B925" s="25"/>
    </row>
    <row r="926" spans="2:2">
      <c r="B926" s="25"/>
    </row>
    <row r="927" spans="2:2">
      <c r="B927" s="25"/>
    </row>
    <row r="928" spans="2:2">
      <c r="B928" s="25"/>
    </row>
    <row r="929" spans="2:2">
      <c r="B929" s="25"/>
    </row>
    <row r="930" spans="2:2">
      <c r="B930" s="25"/>
    </row>
    <row r="931" spans="2:2">
      <c r="B931" s="25"/>
    </row>
    <row r="932" spans="2:2">
      <c r="B932" s="25"/>
    </row>
    <row r="933" spans="2:2">
      <c r="B933" s="25"/>
    </row>
    <row r="934" spans="2:2">
      <c r="B934" s="25"/>
    </row>
    <row r="935" spans="2:2">
      <c r="B935" s="25"/>
    </row>
    <row r="936" spans="2:2">
      <c r="B936" s="25"/>
    </row>
    <row r="937" spans="2:2">
      <c r="B937" s="25"/>
    </row>
    <row r="938" spans="2:2">
      <c r="B938" s="25"/>
    </row>
    <row r="939" spans="2:2">
      <c r="B939" s="25"/>
    </row>
    <row r="940" spans="2:2">
      <c r="B940" s="25"/>
    </row>
    <row r="941" spans="2:2">
      <c r="B941" s="25"/>
    </row>
    <row r="942" spans="2:2">
      <c r="B942" s="25"/>
    </row>
    <row r="943" spans="2:2">
      <c r="B943" s="25"/>
    </row>
    <row r="944" spans="2:2">
      <c r="B944" s="25"/>
    </row>
    <row r="945" spans="2:2">
      <c r="B945" s="25"/>
    </row>
    <row r="946" spans="2:2">
      <c r="B946" s="25"/>
    </row>
    <row r="947" spans="2:2">
      <c r="B947" s="25"/>
    </row>
    <row r="948" spans="2:2">
      <c r="B948" s="25"/>
    </row>
    <row r="949" spans="2:2">
      <c r="B949" s="25"/>
    </row>
    <row r="950" spans="2:2">
      <c r="B950" s="25"/>
    </row>
    <row r="951" spans="2:2">
      <c r="B951" s="25"/>
    </row>
    <row r="952" spans="2:2">
      <c r="B952" s="25"/>
    </row>
    <row r="953" spans="2:2">
      <c r="B953" s="25"/>
    </row>
    <row r="954" spans="2:2">
      <c r="B954" s="25"/>
    </row>
    <row r="955" spans="2:2">
      <c r="B955" s="25"/>
    </row>
    <row r="956" spans="2:2">
      <c r="B956" s="25"/>
    </row>
    <row r="957" spans="2:2">
      <c r="B957" s="25"/>
    </row>
    <row r="958" spans="2:2">
      <c r="B958" s="25"/>
    </row>
    <row r="959" spans="2:2">
      <c r="B959" s="25"/>
    </row>
    <row r="960" spans="2:2">
      <c r="B960" s="25"/>
    </row>
    <row r="961" spans="2:2">
      <c r="B961" s="25"/>
    </row>
    <row r="962" spans="2:2">
      <c r="B962" s="25"/>
    </row>
    <row r="963" spans="2:2">
      <c r="B963" s="25"/>
    </row>
    <row r="964" spans="2:2">
      <c r="B964" s="25"/>
    </row>
    <row r="965" spans="2:2">
      <c r="B965" s="25"/>
    </row>
    <row r="966" spans="2:2">
      <c r="B966" s="25"/>
    </row>
    <row r="967" spans="2:2">
      <c r="B967" s="25"/>
    </row>
    <row r="968" spans="2:2">
      <c r="B968" s="25"/>
    </row>
    <row r="969" spans="2:2">
      <c r="B969" s="25"/>
    </row>
    <row r="970" spans="2:2">
      <c r="B970" s="25"/>
    </row>
    <row r="971" spans="2:2">
      <c r="B971" s="25"/>
    </row>
    <row r="972" spans="2:2">
      <c r="B972" s="25"/>
    </row>
    <row r="973" spans="2:2">
      <c r="B973" s="25"/>
    </row>
    <row r="974" spans="2:2">
      <c r="B974" s="25"/>
    </row>
    <row r="975" spans="2:2">
      <c r="B975" s="25"/>
    </row>
    <row r="976" spans="2:2">
      <c r="B976" s="25"/>
    </row>
    <row r="977" spans="2:2">
      <c r="B977" s="25"/>
    </row>
    <row r="978" spans="2:2">
      <c r="B978" s="25"/>
    </row>
    <row r="979" spans="2:2">
      <c r="B979" s="25"/>
    </row>
    <row r="980" spans="2:2">
      <c r="B980" s="25"/>
    </row>
    <row r="981" spans="2:2">
      <c r="B981" s="25"/>
    </row>
    <row r="982" spans="2:2">
      <c r="B982" s="25"/>
    </row>
    <row r="983" spans="2:2">
      <c r="B983" s="25"/>
    </row>
    <row r="984" spans="2:2">
      <c r="B984" s="25"/>
    </row>
    <row r="985" spans="2:2">
      <c r="B985" s="25"/>
    </row>
    <row r="986" spans="2:2">
      <c r="B986" s="25"/>
    </row>
    <row r="987" spans="2:2">
      <c r="B987" s="25"/>
    </row>
    <row r="988" spans="2:2">
      <c r="B988" s="25"/>
    </row>
    <row r="989" spans="2:2">
      <c r="B989" s="25"/>
    </row>
    <row r="990" spans="2:2">
      <c r="B990" s="25"/>
    </row>
    <row r="991" spans="2:2">
      <c r="B991" s="25"/>
    </row>
    <row r="992" spans="2:2">
      <c r="B992" s="25"/>
    </row>
    <row r="993" spans="2:2">
      <c r="B993" s="25"/>
    </row>
    <row r="994" spans="2:2">
      <c r="B994" s="25"/>
    </row>
    <row r="995" spans="2:2">
      <c r="B995" s="25"/>
    </row>
    <row r="996" spans="2:2">
      <c r="B996" s="25"/>
    </row>
    <row r="997" spans="2:2">
      <c r="B997" s="25"/>
    </row>
    <row r="998" spans="2:2">
      <c r="B998" s="25"/>
    </row>
    <row r="999" spans="2:2">
      <c r="B999" s="25"/>
    </row>
    <row r="1000" spans="2:2">
      <c r="B1000" s="25"/>
    </row>
    <row r="1001" spans="2:2">
      <c r="B1001" s="25"/>
    </row>
    <row r="1002" spans="2:2">
      <c r="B1002" s="25"/>
    </row>
    <row r="1003" spans="2:2">
      <c r="B1003" s="25"/>
    </row>
    <row r="1004" spans="2:2">
      <c r="B1004" s="25"/>
    </row>
    <row r="1005" spans="2:2">
      <c r="B1005" s="25"/>
    </row>
    <row r="1006" spans="2:2">
      <c r="B1006" s="25"/>
    </row>
    <row r="1007" spans="2:2">
      <c r="B1007" s="25"/>
    </row>
    <row r="1008" spans="2:2">
      <c r="B1008" s="25"/>
    </row>
    <row r="1009" spans="2:2">
      <c r="B1009" s="25"/>
    </row>
    <row r="1010" spans="2:2">
      <c r="B1010" s="25"/>
    </row>
    <row r="1011" spans="2:2">
      <c r="B1011" s="25"/>
    </row>
    <row r="1012" spans="2:2">
      <c r="B1012" s="25"/>
    </row>
    <row r="1013" spans="2:2">
      <c r="B1013" s="25"/>
    </row>
    <row r="1014" spans="2:2">
      <c r="B1014" s="25"/>
    </row>
    <row r="1015" spans="2:2">
      <c r="B1015" s="25"/>
    </row>
    <row r="1016" spans="2:2">
      <c r="B1016" s="25"/>
    </row>
    <row r="1017" spans="2:2">
      <c r="B1017" s="25"/>
    </row>
    <row r="1018" spans="2:2">
      <c r="B1018" s="25"/>
    </row>
    <row r="1019" spans="2:2">
      <c r="B1019" s="25"/>
    </row>
    <row r="1020" spans="2:2">
      <c r="B1020" s="25"/>
    </row>
    <row r="1021" spans="2:2">
      <c r="B1021" s="25"/>
    </row>
    <row r="1022" spans="2:2">
      <c r="B1022" s="25"/>
    </row>
    <row r="1023" spans="2:2">
      <c r="B1023" s="25"/>
    </row>
    <row r="1024" spans="2:2">
      <c r="B1024" s="25"/>
    </row>
    <row r="1025" spans="2:2">
      <c r="B1025" s="25"/>
    </row>
    <row r="1026" spans="2:2">
      <c r="B1026" s="25"/>
    </row>
    <row r="1027" spans="2:2">
      <c r="B1027" s="25"/>
    </row>
    <row r="1028" spans="2:2">
      <c r="B1028" s="25"/>
    </row>
    <row r="1029" spans="2:2">
      <c r="B1029" s="25"/>
    </row>
    <row r="1030" spans="2:2">
      <c r="B1030" s="25"/>
    </row>
    <row r="1031" spans="2:2">
      <c r="B1031" s="25"/>
    </row>
    <row r="1032" spans="2:2">
      <c r="B1032" s="25"/>
    </row>
    <row r="1033" spans="2:2">
      <c r="B1033" s="25"/>
    </row>
    <row r="1034" spans="2:2">
      <c r="B1034" s="25"/>
    </row>
    <row r="1035" spans="2:2">
      <c r="B1035" s="25"/>
    </row>
    <row r="1036" spans="2:2">
      <c r="B1036" s="25"/>
    </row>
    <row r="1037" spans="2:2">
      <c r="B1037" s="25"/>
    </row>
    <row r="1038" spans="2:2">
      <c r="B1038" s="25"/>
    </row>
    <row r="1039" spans="2:2">
      <c r="B1039" s="25"/>
    </row>
    <row r="1040" spans="2:2">
      <c r="B1040" s="25"/>
    </row>
    <row r="1041" spans="2:2">
      <c r="B1041" s="25"/>
    </row>
    <row r="1042" spans="2:2">
      <c r="B1042" s="25"/>
    </row>
    <row r="1043" spans="2:2">
      <c r="B1043" s="25"/>
    </row>
    <row r="1044" spans="2:2">
      <c r="B1044" s="25"/>
    </row>
    <row r="1045" spans="2:2">
      <c r="B1045" s="25"/>
    </row>
    <row r="1046" spans="2:2">
      <c r="B1046" s="25"/>
    </row>
    <row r="1047" spans="2:2">
      <c r="B1047" s="25"/>
    </row>
    <row r="1048" spans="2:2">
      <c r="B1048" s="25"/>
    </row>
    <row r="1049" spans="2:2">
      <c r="B1049" s="25"/>
    </row>
    <row r="1050" spans="2:2">
      <c r="B1050" s="25"/>
    </row>
    <row r="1051" spans="2:2">
      <c r="B1051" s="25"/>
    </row>
    <row r="1052" spans="2:2">
      <c r="B1052" s="25"/>
    </row>
    <row r="1053" spans="2:2">
      <c r="B1053" s="25"/>
    </row>
    <row r="1054" spans="2:2">
      <c r="B1054" s="25"/>
    </row>
    <row r="1055" spans="2:2">
      <c r="B1055" s="25"/>
    </row>
    <row r="1056" spans="2:2">
      <c r="B1056" s="25"/>
    </row>
    <row r="1057" spans="2:2">
      <c r="B1057" s="25"/>
    </row>
    <row r="1058" spans="2:2">
      <c r="B1058" s="25"/>
    </row>
    <row r="1059" spans="2:2">
      <c r="B1059" s="25"/>
    </row>
    <row r="1060" spans="2:2">
      <c r="B1060" s="25"/>
    </row>
    <row r="1061" spans="2:2">
      <c r="B1061" s="25"/>
    </row>
    <row r="1062" spans="2:2">
      <c r="B1062" s="25"/>
    </row>
    <row r="1063" spans="2:2">
      <c r="B1063" s="25"/>
    </row>
    <row r="1064" spans="2:2">
      <c r="B1064" s="25"/>
    </row>
    <row r="1065" spans="2:2">
      <c r="B1065" s="25"/>
    </row>
    <row r="1066" spans="2:2">
      <c r="B1066" s="25"/>
    </row>
    <row r="1067" spans="2:2">
      <c r="B1067" s="25"/>
    </row>
    <row r="1068" spans="2:2">
      <c r="B1068" s="25"/>
    </row>
    <row r="1069" spans="2:2">
      <c r="B1069" s="25"/>
    </row>
    <row r="1070" spans="2:2">
      <c r="B1070" s="25"/>
    </row>
    <row r="1071" spans="2:2">
      <c r="B1071" s="25"/>
    </row>
    <row r="1072" spans="2:2">
      <c r="B1072" s="25"/>
    </row>
    <row r="1073" spans="2:2">
      <c r="B1073" s="25"/>
    </row>
    <row r="1074" spans="2:2">
      <c r="B1074" s="25"/>
    </row>
    <row r="1075" spans="2:2">
      <c r="B1075" s="25"/>
    </row>
    <row r="1076" spans="2:2">
      <c r="B1076" s="25"/>
    </row>
    <row r="1077" spans="2:2">
      <c r="B1077" s="25"/>
    </row>
    <row r="1078" spans="2:2">
      <c r="B1078" s="25"/>
    </row>
    <row r="1079" spans="2:2">
      <c r="B1079" s="25"/>
    </row>
    <row r="1080" spans="2:2">
      <c r="B1080" s="25"/>
    </row>
    <row r="1081" spans="2:2">
      <c r="B1081" s="25"/>
    </row>
    <row r="1082" spans="2:2">
      <c r="B1082" s="25"/>
    </row>
    <row r="1083" spans="2:2">
      <c r="B1083" s="25"/>
    </row>
    <row r="1084" spans="2:2">
      <c r="B1084" s="25"/>
    </row>
    <row r="1085" spans="2:2">
      <c r="B1085" s="25"/>
    </row>
    <row r="1086" spans="2:2">
      <c r="B1086" s="25"/>
    </row>
    <row r="1087" spans="2:2">
      <c r="B1087" s="25"/>
    </row>
    <row r="1088" spans="2:2">
      <c r="B1088" s="25"/>
    </row>
    <row r="1089" spans="2:2">
      <c r="B1089" s="25"/>
    </row>
    <row r="1090" spans="2:2">
      <c r="B1090" s="25"/>
    </row>
    <row r="1091" spans="2:2">
      <c r="B1091" s="25"/>
    </row>
    <row r="1092" spans="2:2">
      <c r="B1092" s="25"/>
    </row>
    <row r="1093" spans="2:2">
      <c r="B1093" s="25"/>
    </row>
    <row r="1094" spans="2:2">
      <c r="B1094" s="25"/>
    </row>
    <row r="1095" spans="2:2">
      <c r="B1095" s="25"/>
    </row>
    <row r="1096" spans="2:2">
      <c r="B1096" s="25"/>
    </row>
    <row r="1097" spans="2:2">
      <c r="B1097" s="25"/>
    </row>
    <row r="1098" spans="2:2">
      <c r="B1098" s="25"/>
    </row>
    <row r="1099" spans="2:2">
      <c r="B1099" s="25"/>
    </row>
    <row r="1100" spans="2:2">
      <c r="B1100" s="25"/>
    </row>
    <row r="1101" spans="2:2">
      <c r="B1101" s="25"/>
    </row>
    <row r="1102" spans="2:2">
      <c r="B1102" s="25"/>
    </row>
    <row r="1103" spans="2:2">
      <c r="B1103" s="25"/>
    </row>
    <row r="1104" spans="2:2">
      <c r="B1104" s="25"/>
    </row>
    <row r="1105" spans="2:2">
      <c r="B1105" s="25"/>
    </row>
    <row r="1106" spans="2:2">
      <c r="B1106" s="25"/>
    </row>
    <row r="1107" spans="2:2">
      <c r="B1107" s="25"/>
    </row>
    <row r="1108" spans="2:2">
      <c r="B1108" s="25"/>
    </row>
    <row r="1109" spans="2:2">
      <c r="B1109" s="25"/>
    </row>
    <row r="1110" spans="2:2">
      <c r="B1110" s="25"/>
    </row>
    <row r="1111" spans="2:2">
      <c r="B1111" s="25"/>
    </row>
    <row r="1112" spans="2:2">
      <c r="B1112" s="25"/>
    </row>
    <row r="1113" spans="2:2">
      <c r="B1113" s="25"/>
    </row>
    <row r="1114" spans="2:2">
      <c r="B1114" s="25"/>
    </row>
    <row r="1115" spans="2:2">
      <c r="B1115" s="25"/>
    </row>
    <row r="1116" spans="2:2">
      <c r="B1116" s="25"/>
    </row>
    <row r="1117" spans="2:2">
      <c r="B1117" s="25"/>
    </row>
    <row r="1118" spans="2:2">
      <c r="B1118" s="25"/>
    </row>
    <row r="1119" spans="2:2">
      <c r="B1119" s="25"/>
    </row>
    <row r="1120" spans="2:2">
      <c r="B1120" s="25"/>
    </row>
    <row r="1121" spans="2:2">
      <c r="B1121" s="25"/>
    </row>
    <row r="1122" spans="2:2">
      <c r="B1122" s="25"/>
    </row>
    <row r="1123" spans="2:2">
      <c r="B1123" s="25"/>
    </row>
    <row r="1124" spans="2:2">
      <c r="B1124" s="25"/>
    </row>
    <row r="1125" spans="2:2">
      <c r="B1125" s="25"/>
    </row>
    <row r="1126" spans="2:2">
      <c r="B1126" s="25"/>
    </row>
    <row r="1127" spans="2:2">
      <c r="B1127" s="25"/>
    </row>
    <row r="1128" spans="2:2">
      <c r="B1128" s="25"/>
    </row>
    <row r="1129" spans="2:2">
      <c r="B1129" s="25"/>
    </row>
    <row r="1130" spans="2:2">
      <c r="B1130" s="25"/>
    </row>
    <row r="1131" spans="2:2">
      <c r="B1131" s="25"/>
    </row>
    <row r="1132" spans="2:2">
      <c r="B1132" s="25"/>
    </row>
    <row r="1133" spans="2:2">
      <c r="B1133" s="25"/>
    </row>
    <row r="1134" spans="2:2">
      <c r="B1134" s="25"/>
    </row>
    <row r="1135" spans="2:2">
      <c r="B1135" s="25"/>
    </row>
    <row r="1136" spans="2:2">
      <c r="B1136" s="25"/>
    </row>
    <row r="1137" spans="2:2">
      <c r="B1137" s="25"/>
    </row>
    <row r="1138" spans="2:2">
      <c r="B1138" s="25"/>
    </row>
    <row r="1139" spans="2:2">
      <c r="B1139" s="25"/>
    </row>
    <row r="1140" spans="2:2">
      <c r="B1140" s="25"/>
    </row>
    <row r="1141" spans="2:2">
      <c r="B1141" s="25"/>
    </row>
    <row r="1142" spans="2:2">
      <c r="B1142" s="25"/>
    </row>
    <row r="1143" spans="2:2">
      <c r="B1143" s="25"/>
    </row>
    <row r="1144" spans="2:2">
      <c r="B1144" s="25"/>
    </row>
    <row r="1145" spans="2:2">
      <c r="B1145" s="25"/>
    </row>
    <row r="1146" spans="2:2">
      <c r="B1146" s="25"/>
    </row>
    <row r="1147" spans="2:2">
      <c r="B1147" s="25"/>
    </row>
    <row r="1148" spans="2:2">
      <c r="B1148" s="25"/>
    </row>
    <row r="1149" spans="2:2">
      <c r="B1149" s="25"/>
    </row>
    <row r="1150" spans="2:2">
      <c r="B1150" s="25"/>
    </row>
    <row r="1151" spans="2:2">
      <c r="B1151" s="25"/>
    </row>
    <row r="1152" spans="2:2">
      <c r="B1152" s="25"/>
    </row>
    <row r="1153" spans="2:2">
      <c r="B1153" s="25"/>
    </row>
    <row r="1154" spans="2:2">
      <c r="B1154" s="25"/>
    </row>
    <row r="1155" spans="2:2">
      <c r="B1155" s="25"/>
    </row>
    <row r="1156" spans="2:2">
      <c r="B1156" s="25"/>
    </row>
    <row r="1157" spans="2:2">
      <c r="B1157" s="25"/>
    </row>
    <row r="1158" spans="2:2">
      <c r="B1158" s="25"/>
    </row>
    <row r="1159" spans="2:2">
      <c r="B1159" s="25"/>
    </row>
    <row r="1160" spans="2:2">
      <c r="B1160" s="25"/>
    </row>
    <row r="1161" spans="2:2">
      <c r="B1161" s="25"/>
    </row>
    <row r="1162" spans="2:2">
      <c r="B1162" s="25"/>
    </row>
    <row r="1163" spans="2:2">
      <c r="B1163" s="25"/>
    </row>
    <row r="1164" spans="2:2">
      <c r="B1164" s="25"/>
    </row>
    <row r="1165" spans="2:2">
      <c r="B1165" s="25"/>
    </row>
    <row r="1166" spans="2:2">
      <c r="B1166" s="25"/>
    </row>
    <row r="1167" spans="2:2">
      <c r="B1167" s="25"/>
    </row>
    <row r="1168" spans="2:2">
      <c r="B1168" s="25"/>
    </row>
    <row r="1169" spans="2:2">
      <c r="B1169" s="25"/>
    </row>
    <row r="1170" spans="2:2">
      <c r="B1170" s="25"/>
    </row>
    <row r="1171" spans="2:2">
      <c r="B1171" s="25"/>
    </row>
    <row r="1172" spans="2:2">
      <c r="B1172" s="25"/>
    </row>
    <row r="1173" spans="2:2">
      <c r="B1173" s="25"/>
    </row>
    <row r="1174" spans="2:2">
      <c r="B1174" s="25"/>
    </row>
    <row r="1175" spans="2:2">
      <c r="B1175" s="25"/>
    </row>
    <row r="1176" spans="2:2">
      <c r="B1176" s="25"/>
    </row>
    <row r="1177" spans="2:2">
      <c r="B1177" s="25"/>
    </row>
    <row r="1178" spans="2:2">
      <c r="B1178" s="25"/>
    </row>
    <row r="1179" spans="2:2">
      <c r="B1179" s="25"/>
    </row>
    <row r="1180" spans="2:2">
      <c r="B1180" s="25"/>
    </row>
    <row r="1181" spans="2:2">
      <c r="B1181" s="25"/>
    </row>
    <row r="1182" spans="2:2">
      <c r="B1182" s="25"/>
    </row>
    <row r="1183" spans="2:2">
      <c r="B1183" s="25"/>
    </row>
    <row r="1184" spans="2:2">
      <c r="B1184" s="25"/>
    </row>
    <row r="1185" spans="2:2">
      <c r="B1185" s="25"/>
    </row>
    <row r="1186" spans="2:2">
      <c r="B1186" s="25"/>
    </row>
    <row r="1187" spans="2:2">
      <c r="B1187" s="25"/>
    </row>
    <row r="1188" spans="2:2">
      <c r="B1188" s="25"/>
    </row>
    <row r="1189" spans="2:2">
      <c r="B1189" s="25"/>
    </row>
    <row r="1190" spans="2:2">
      <c r="B1190" s="25"/>
    </row>
    <row r="1191" spans="2:2">
      <c r="B1191" s="25"/>
    </row>
    <row r="1192" spans="2:2">
      <c r="B1192" s="25"/>
    </row>
    <row r="1193" spans="2:2">
      <c r="B1193" s="25"/>
    </row>
    <row r="1194" spans="2:2">
      <c r="B1194" s="25"/>
    </row>
    <row r="1195" spans="2:2">
      <c r="B1195" s="25"/>
    </row>
    <row r="1196" spans="2:2">
      <c r="B1196" s="25"/>
    </row>
    <row r="1197" spans="2:2">
      <c r="B1197" s="25"/>
    </row>
    <row r="1198" spans="2:2">
      <c r="B1198" s="25"/>
    </row>
    <row r="1199" spans="2:2">
      <c r="B1199" s="25"/>
    </row>
    <row r="1200" spans="2:2">
      <c r="B1200" s="25"/>
    </row>
    <row r="1201" spans="2:2">
      <c r="B1201" s="25"/>
    </row>
    <row r="1202" spans="2:2">
      <c r="B1202" s="25"/>
    </row>
    <row r="1203" spans="2:2">
      <c r="B1203" s="25"/>
    </row>
    <row r="1204" spans="2:2">
      <c r="B1204" s="25"/>
    </row>
    <row r="1205" spans="2:2">
      <c r="B1205" s="25"/>
    </row>
    <row r="1206" spans="2:2">
      <c r="B1206" s="25"/>
    </row>
    <row r="1207" spans="2:2">
      <c r="B1207" s="25"/>
    </row>
    <row r="1208" spans="2:2">
      <c r="B1208" s="25"/>
    </row>
    <row r="1209" spans="2:2">
      <c r="B1209" s="25"/>
    </row>
    <row r="1210" spans="2:2">
      <c r="B1210" s="25"/>
    </row>
    <row r="1211" spans="2:2">
      <c r="B1211" s="25"/>
    </row>
    <row r="1212" spans="2:2">
      <c r="B1212" s="25"/>
    </row>
    <row r="1213" spans="2:2">
      <c r="B1213" s="25"/>
    </row>
    <row r="1214" spans="2:2">
      <c r="B1214" s="25"/>
    </row>
    <row r="1215" spans="2:2">
      <c r="B1215" s="25"/>
    </row>
    <row r="1216" spans="2:2">
      <c r="B1216" s="25"/>
    </row>
    <row r="1217" spans="2:2">
      <c r="B1217" s="25"/>
    </row>
    <row r="1218" spans="2:2">
      <c r="B1218" s="25"/>
    </row>
    <row r="1219" spans="2:2">
      <c r="B1219" s="25"/>
    </row>
    <row r="1220" spans="2:2">
      <c r="B1220" s="25"/>
    </row>
    <row r="1221" spans="2:2">
      <c r="B1221" s="25"/>
    </row>
    <row r="1222" spans="2:2">
      <c r="B1222" s="25"/>
    </row>
    <row r="1223" spans="2:2">
      <c r="B1223" s="25"/>
    </row>
    <row r="1224" spans="2:2">
      <c r="B1224" s="25"/>
    </row>
    <row r="1225" spans="2:2">
      <c r="B1225" s="25"/>
    </row>
    <row r="1226" spans="2:2">
      <c r="B1226" s="25"/>
    </row>
    <row r="1227" spans="2:2">
      <c r="B1227" s="25"/>
    </row>
    <row r="1228" spans="2:2">
      <c r="B1228" s="25"/>
    </row>
    <row r="1229" spans="2:2">
      <c r="B1229" s="25"/>
    </row>
    <row r="1230" spans="2:2">
      <c r="B1230" s="25"/>
    </row>
    <row r="1231" spans="2:2">
      <c r="B1231" s="25"/>
    </row>
    <row r="1232" spans="2:2">
      <c r="B1232" s="25"/>
    </row>
    <row r="1233" spans="2:2">
      <c r="B1233" s="25"/>
    </row>
    <row r="1234" spans="2:2">
      <c r="B1234" s="25"/>
    </row>
    <row r="1235" spans="2:2">
      <c r="B1235" s="25"/>
    </row>
    <row r="1236" spans="2:2">
      <c r="B1236" s="25"/>
    </row>
    <row r="1237" spans="2:2">
      <c r="B1237" s="25"/>
    </row>
    <row r="1238" spans="2:2">
      <c r="B1238" s="25"/>
    </row>
    <row r="1239" spans="2:2">
      <c r="B1239" s="25"/>
    </row>
    <row r="1240" spans="2:2">
      <c r="B1240" s="25"/>
    </row>
    <row r="1241" spans="2:2">
      <c r="B1241" s="25"/>
    </row>
    <row r="1242" spans="2:2">
      <c r="B1242" s="25"/>
    </row>
    <row r="1243" spans="2:2">
      <c r="B1243" s="25"/>
    </row>
    <row r="1244" spans="2:2">
      <c r="B1244" s="25"/>
    </row>
    <row r="1245" spans="2:2">
      <c r="B1245" s="25"/>
    </row>
    <row r="1246" spans="2:2">
      <c r="B1246" s="25"/>
    </row>
    <row r="1247" spans="2:2">
      <c r="B1247" s="25"/>
    </row>
    <row r="1248" spans="2:2">
      <c r="B1248" s="25"/>
    </row>
    <row r="1249" spans="2:2">
      <c r="B1249" s="25"/>
    </row>
    <row r="1250" spans="2:2">
      <c r="B1250" s="25"/>
    </row>
    <row r="1251" spans="2:2">
      <c r="B1251" s="25"/>
    </row>
    <row r="1252" spans="2:2">
      <c r="B1252" s="25"/>
    </row>
    <row r="1253" spans="2:2">
      <c r="B1253" s="25"/>
    </row>
    <row r="1254" spans="2:2">
      <c r="B1254" s="25"/>
    </row>
    <row r="1255" spans="2:2">
      <c r="B1255" s="25"/>
    </row>
    <row r="1256" spans="2:2">
      <c r="B1256" s="25"/>
    </row>
    <row r="1257" spans="2:2">
      <c r="B1257" s="25"/>
    </row>
    <row r="1258" spans="2:2">
      <c r="B1258" s="25"/>
    </row>
    <row r="1259" spans="2:2">
      <c r="B1259" s="25"/>
    </row>
    <row r="1260" spans="2:2">
      <c r="B1260" s="25"/>
    </row>
    <row r="1261" spans="2:2">
      <c r="B1261" s="25"/>
    </row>
    <row r="1262" spans="2:2">
      <c r="B1262" s="25"/>
    </row>
    <row r="1263" spans="2:2">
      <c r="B1263" s="25"/>
    </row>
    <row r="1264" spans="2:2">
      <c r="B1264" s="25"/>
    </row>
    <row r="1265" spans="2:2">
      <c r="B1265" s="25"/>
    </row>
    <row r="1266" spans="2:2">
      <c r="B1266" s="25"/>
    </row>
    <row r="1267" spans="2:2">
      <c r="B1267" s="25"/>
    </row>
    <row r="1268" spans="2:2">
      <c r="B1268" s="25"/>
    </row>
    <row r="1269" spans="2:2">
      <c r="B1269" s="25"/>
    </row>
    <row r="1270" spans="2:2">
      <c r="B1270" s="25"/>
    </row>
    <row r="1271" spans="2:2">
      <c r="B1271" s="25"/>
    </row>
    <row r="1272" spans="2:2">
      <c r="B1272" s="25"/>
    </row>
    <row r="1273" spans="2:2">
      <c r="B1273" s="25"/>
    </row>
    <row r="1274" spans="2:2">
      <c r="B1274" s="25"/>
    </row>
    <row r="1275" spans="2:2">
      <c r="B1275" s="25"/>
    </row>
    <row r="1276" spans="2:2">
      <c r="B1276" s="25"/>
    </row>
    <row r="1277" spans="2:2">
      <c r="B1277" s="25"/>
    </row>
    <row r="1278" spans="2:2">
      <c r="B1278" s="25"/>
    </row>
    <row r="1279" spans="2:2">
      <c r="B1279" s="25"/>
    </row>
    <row r="1280" spans="2:2">
      <c r="B1280" s="25"/>
    </row>
    <row r="1281" spans="2:2">
      <c r="B1281" s="25"/>
    </row>
    <row r="1282" spans="2:2">
      <c r="B1282" s="25"/>
    </row>
    <row r="1283" spans="2:2">
      <c r="B1283" s="25"/>
    </row>
    <row r="1284" spans="2:2">
      <c r="B1284" s="25"/>
    </row>
    <row r="1285" spans="2:2">
      <c r="B1285" s="25"/>
    </row>
    <row r="1286" spans="2:2">
      <c r="B1286" s="25"/>
    </row>
    <row r="1287" spans="2:2">
      <c r="B1287" s="25"/>
    </row>
    <row r="1288" spans="2:2">
      <c r="B1288" s="25"/>
    </row>
    <row r="1289" spans="2:2">
      <c r="B1289" s="25"/>
    </row>
    <row r="1290" spans="2:2">
      <c r="B1290" s="25"/>
    </row>
    <row r="1291" spans="2:2">
      <c r="B1291" s="25"/>
    </row>
    <row r="1292" spans="2:2">
      <c r="B1292" s="25"/>
    </row>
    <row r="1293" spans="2:2">
      <c r="B1293" s="25"/>
    </row>
    <row r="1294" spans="2:2">
      <c r="B1294" s="25"/>
    </row>
    <row r="1295" spans="2:2">
      <c r="B1295" s="25"/>
    </row>
    <row r="1296" spans="2:2">
      <c r="B1296" s="25"/>
    </row>
    <row r="1297" spans="2:2">
      <c r="B1297" s="25"/>
    </row>
    <row r="1298" spans="2:2">
      <c r="B1298" s="25"/>
    </row>
    <row r="1299" spans="2:2">
      <c r="B1299" s="25"/>
    </row>
    <row r="1300" spans="2:2">
      <c r="B1300" s="25"/>
    </row>
    <row r="1301" spans="2:2">
      <c r="B1301" s="25"/>
    </row>
    <row r="1302" spans="2:2">
      <c r="B1302" s="25"/>
    </row>
    <row r="1303" spans="2:2">
      <c r="B1303" s="25"/>
    </row>
    <row r="1304" spans="2:2">
      <c r="B1304" s="25"/>
    </row>
    <row r="1305" spans="2:2">
      <c r="B1305" s="25"/>
    </row>
    <row r="1306" spans="2:2">
      <c r="B1306" s="25"/>
    </row>
    <row r="1307" spans="2:2">
      <c r="B1307" s="25"/>
    </row>
    <row r="1308" spans="2:2">
      <c r="B1308" s="25"/>
    </row>
    <row r="1309" spans="2:2">
      <c r="B1309" s="25"/>
    </row>
    <row r="1310" spans="2:2">
      <c r="B1310" s="25"/>
    </row>
    <row r="1311" spans="2:2">
      <c r="B1311" s="25"/>
    </row>
    <row r="1312" spans="2:2">
      <c r="B1312" s="25"/>
    </row>
    <row r="1313" spans="2:2">
      <c r="B1313" s="25"/>
    </row>
    <row r="1314" spans="2:2">
      <c r="B1314" s="25"/>
    </row>
    <row r="1315" spans="2:2">
      <c r="B1315" s="25"/>
    </row>
    <row r="1316" spans="2:2">
      <c r="B1316" s="25"/>
    </row>
    <row r="1317" spans="2:2">
      <c r="B1317" s="25"/>
    </row>
    <row r="1318" spans="2:2">
      <c r="B1318" s="25"/>
    </row>
    <row r="1319" spans="2:2">
      <c r="B1319" s="25"/>
    </row>
    <row r="1320" spans="2:2">
      <c r="B1320" s="25"/>
    </row>
    <row r="1321" spans="2:2">
      <c r="B1321" s="25"/>
    </row>
    <row r="1322" spans="2:2">
      <c r="B1322" s="25"/>
    </row>
    <row r="1323" spans="2:2">
      <c r="B1323" s="25"/>
    </row>
    <row r="1324" spans="2:2">
      <c r="B1324" s="25"/>
    </row>
    <row r="1325" spans="2:2">
      <c r="B1325" s="25"/>
    </row>
    <row r="1326" spans="2:2">
      <c r="B1326" s="25"/>
    </row>
    <row r="1327" spans="2:2">
      <c r="B1327" s="25"/>
    </row>
    <row r="1328" spans="2:2">
      <c r="B1328" s="25"/>
    </row>
    <row r="1329" spans="2:2">
      <c r="B1329" s="25"/>
    </row>
    <row r="1330" spans="2:2">
      <c r="B1330" s="25"/>
    </row>
    <row r="1331" spans="2:2">
      <c r="B1331" s="25"/>
    </row>
    <row r="1332" spans="2:2">
      <c r="B1332" s="25"/>
    </row>
    <row r="1333" spans="2:2">
      <c r="B1333" s="25"/>
    </row>
    <row r="1334" spans="2:2">
      <c r="B1334" s="25"/>
    </row>
    <row r="1335" spans="2:2">
      <c r="B1335" s="25"/>
    </row>
    <row r="1336" spans="2:2">
      <c r="B1336" s="25"/>
    </row>
    <row r="1337" spans="2:2">
      <c r="B1337" s="25"/>
    </row>
    <row r="1338" spans="2:2">
      <c r="B1338" s="25"/>
    </row>
    <row r="1339" spans="2:2">
      <c r="B1339" s="25"/>
    </row>
    <row r="1340" spans="2:2">
      <c r="B1340" s="25"/>
    </row>
    <row r="1341" spans="2:2">
      <c r="B1341" s="25"/>
    </row>
    <row r="1342" spans="2:2">
      <c r="B1342" s="25"/>
    </row>
    <row r="1343" spans="2:2">
      <c r="B1343" s="25"/>
    </row>
    <row r="1344" spans="2:2">
      <c r="B1344" s="25"/>
    </row>
    <row r="1345" spans="2:2">
      <c r="B1345" s="25"/>
    </row>
    <row r="1346" spans="2:2">
      <c r="B1346" s="25"/>
    </row>
    <row r="1347" spans="2:2">
      <c r="B1347" s="25"/>
    </row>
    <row r="1348" spans="2:2">
      <c r="B1348" s="25"/>
    </row>
    <row r="1349" spans="2:2">
      <c r="B1349" s="25"/>
    </row>
    <row r="1350" spans="2:2">
      <c r="B1350" s="25"/>
    </row>
    <row r="1351" spans="2:2">
      <c r="B1351" s="25"/>
    </row>
    <row r="1352" spans="2:2">
      <c r="B1352" s="25"/>
    </row>
    <row r="1353" spans="2:2">
      <c r="B1353" s="25"/>
    </row>
    <row r="1354" spans="2:2">
      <c r="B1354" s="25"/>
    </row>
    <row r="1355" spans="2:2">
      <c r="B1355" s="25"/>
    </row>
    <row r="1356" spans="2:2">
      <c r="B1356" s="25"/>
    </row>
    <row r="1357" spans="2:2">
      <c r="B1357" s="25"/>
    </row>
    <row r="1358" spans="2:2">
      <c r="B1358" s="25"/>
    </row>
    <row r="1359" spans="2:2">
      <c r="B1359" s="25"/>
    </row>
    <row r="1360" spans="2:2">
      <c r="B1360" s="25"/>
    </row>
    <row r="1361" spans="2:2">
      <c r="B1361" s="25"/>
    </row>
    <row r="1362" spans="2:2">
      <c r="B1362" s="25"/>
    </row>
    <row r="1363" spans="2:2">
      <c r="B1363" s="25"/>
    </row>
    <row r="1364" spans="2:2">
      <c r="B1364" s="25"/>
    </row>
    <row r="1365" spans="2:2">
      <c r="B1365" s="25"/>
    </row>
    <row r="1366" spans="2:2">
      <c r="B1366" s="25"/>
    </row>
    <row r="1367" spans="2:2">
      <c r="B1367" s="25"/>
    </row>
    <row r="1368" spans="2:2">
      <c r="B1368" s="25"/>
    </row>
    <row r="1369" spans="2:2">
      <c r="B1369" s="25"/>
    </row>
    <row r="1370" spans="2:2">
      <c r="B1370" s="25"/>
    </row>
    <row r="1371" spans="2:2">
      <c r="B1371" s="25"/>
    </row>
    <row r="1372" spans="2:2">
      <c r="B1372" s="25"/>
    </row>
    <row r="1373" spans="2:2">
      <c r="B1373" s="25"/>
    </row>
    <row r="1374" spans="2:2">
      <c r="B1374" s="25"/>
    </row>
    <row r="1375" spans="2:2">
      <c r="B1375" s="25"/>
    </row>
    <row r="1376" spans="2:2">
      <c r="B1376" s="25"/>
    </row>
    <row r="1377" spans="2:2">
      <c r="B1377" s="25"/>
    </row>
    <row r="1378" spans="2:2">
      <c r="B1378" s="25"/>
    </row>
    <row r="1379" spans="2:2">
      <c r="B1379" s="25"/>
    </row>
    <row r="1380" spans="2:2">
      <c r="B1380" s="25"/>
    </row>
    <row r="1381" spans="2:2">
      <c r="B1381" s="25"/>
    </row>
    <row r="1382" spans="2:2">
      <c r="B1382" s="25"/>
    </row>
    <row r="1383" spans="2:2">
      <c r="B1383" s="25"/>
    </row>
    <row r="1384" spans="2:2">
      <c r="B1384" s="25"/>
    </row>
    <row r="1385" spans="2:2">
      <c r="B1385" s="25"/>
    </row>
    <row r="1386" spans="2:2">
      <c r="B1386" s="25"/>
    </row>
    <row r="1387" spans="2:2">
      <c r="B1387" s="25"/>
    </row>
    <row r="1388" spans="2:2">
      <c r="B1388" s="25"/>
    </row>
    <row r="1389" spans="2:2">
      <c r="B1389" s="25"/>
    </row>
    <row r="1390" spans="2:2">
      <c r="B1390" s="25"/>
    </row>
    <row r="1391" spans="2:2">
      <c r="B1391" s="25"/>
    </row>
    <row r="1392" spans="2:2">
      <c r="B1392" s="25"/>
    </row>
    <row r="1393" spans="2:2">
      <c r="B1393" s="25"/>
    </row>
    <row r="1394" spans="2:2">
      <c r="B1394" s="25"/>
    </row>
    <row r="1395" spans="2:2">
      <c r="B1395" s="25"/>
    </row>
    <row r="1396" spans="2:2">
      <c r="B1396" s="25"/>
    </row>
    <row r="1397" spans="2:2">
      <c r="B1397" s="25"/>
    </row>
    <row r="1398" spans="2:2">
      <c r="B1398" s="25"/>
    </row>
    <row r="1399" spans="2:2">
      <c r="B1399" s="25"/>
    </row>
    <row r="1400" spans="2:2">
      <c r="B1400" s="25"/>
    </row>
    <row r="1401" spans="2:2">
      <c r="B1401" s="25"/>
    </row>
    <row r="1402" spans="2:2">
      <c r="B1402" s="25"/>
    </row>
    <row r="1403" spans="2:2">
      <c r="B1403" s="25"/>
    </row>
    <row r="1404" spans="2:2">
      <c r="B1404" s="25"/>
    </row>
    <row r="1405" spans="2:2">
      <c r="B1405" s="25"/>
    </row>
    <row r="1406" spans="2:2">
      <c r="B1406" s="25"/>
    </row>
    <row r="1407" spans="2:2">
      <c r="B1407" s="25"/>
    </row>
    <row r="1408" spans="2:2">
      <c r="B1408" s="25"/>
    </row>
    <row r="1409" spans="2:2">
      <c r="B1409" s="25"/>
    </row>
    <row r="1410" spans="2:2">
      <c r="B1410" s="25"/>
    </row>
    <row r="1411" spans="2:2">
      <c r="B1411" s="25"/>
    </row>
    <row r="1412" spans="2:2">
      <c r="B1412" s="25"/>
    </row>
    <row r="1413" spans="2:2">
      <c r="B1413" s="25"/>
    </row>
    <row r="1414" spans="2:2">
      <c r="B1414" s="25"/>
    </row>
    <row r="1415" spans="2:2">
      <c r="B1415" s="25"/>
    </row>
    <row r="1416" spans="2:2">
      <c r="B1416" s="25"/>
    </row>
    <row r="1417" spans="2:2">
      <c r="B1417" s="25"/>
    </row>
    <row r="1418" spans="2:2">
      <c r="B1418" s="25"/>
    </row>
    <row r="1419" spans="2:2">
      <c r="B1419" s="25"/>
    </row>
    <row r="1420" spans="2:2">
      <c r="B1420" s="25"/>
    </row>
    <row r="1421" spans="2:2">
      <c r="B1421" s="25"/>
    </row>
    <row r="1422" spans="2:2">
      <c r="B1422" s="25"/>
    </row>
    <row r="1423" spans="2:2">
      <c r="B1423" s="25"/>
    </row>
    <row r="1424" spans="2:2">
      <c r="B1424" s="25"/>
    </row>
    <row r="1425" spans="2:2">
      <c r="B1425" s="25"/>
    </row>
    <row r="1426" spans="2:2">
      <c r="B1426" s="25"/>
    </row>
    <row r="1427" spans="2:2">
      <c r="B1427" s="25"/>
    </row>
    <row r="1428" spans="2:2">
      <c r="B1428" s="25"/>
    </row>
    <row r="1429" spans="2:2">
      <c r="B1429" s="25"/>
    </row>
    <row r="1430" spans="2:2">
      <c r="B1430" s="25"/>
    </row>
    <row r="1431" spans="2:2">
      <c r="B1431" s="25"/>
    </row>
    <row r="1432" spans="2:2">
      <c r="B1432" s="25"/>
    </row>
    <row r="1433" spans="2:2">
      <c r="B1433" s="25"/>
    </row>
    <row r="1434" spans="2:2">
      <c r="B1434" s="25"/>
    </row>
    <row r="1435" spans="2:2">
      <c r="B1435" s="25"/>
    </row>
    <row r="1436" spans="2:2">
      <c r="B1436" s="25"/>
    </row>
    <row r="1437" spans="2:2">
      <c r="B1437" s="25"/>
    </row>
    <row r="1438" spans="2:2">
      <c r="B1438" s="25"/>
    </row>
    <row r="1439" spans="2:2">
      <c r="B1439" s="25"/>
    </row>
    <row r="1440" spans="2:2">
      <c r="B1440" s="25"/>
    </row>
    <row r="1441" spans="2:2">
      <c r="B1441" s="25"/>
    </row>
    <row r="1442" spans="2:2">
      <c r="B1442" s="25"/>
    </row>
    <row r="1443" spans="2:2">
      <c r="B1443" s="25"/>
    </row>
    <row r="1444" spans="2:2">
      <c r="B1444" s="25"/>
    </row>
    <row r="1445" spans="2:2">
      <c r="B1445" s="25"/>
    </row>
    <row r="1446" spans="2:2">
      <c r="B1446" s="25"/>
    </row>
    <row r="1447" spans="2:2">
      <c r="B1447" s="25"/>
    </row>
    <row r="1448" spans="2:2">
      <c r="B1448" s="25"/>
    </row>
    <row r="1449" spans="2:2">
      <c r="B1449" s="25"/>
    </row>
    <row r="1450" spans="2:2">
      <c r="B1450" s="25"/>
    </row>
    <row r="1451" spans="2:2">
      <c r="B1451" s="25"/>
    </row>
    <row r="1452" spans="2:2">
      <c r="B1452" s="25"/>
    </row>
    <row r="1453" spans="2:2">
      <c r="B1453" s="25"/>
    </row>
    <row r="1454" spans="2:2">
      <c r="B1454" s="25"/>
    </row>
    <row r="1455" spans="2:2">
      <c r="B1455" s="25"/>
    </row>
    <row r="1456" spans="2:2">
      <c r="B1456" s="25"/>
    </row>
    <row r="1457" spans="2:2">
      <c r="B1457" s="25"/>
    </row>
    <row r="1458" spans="2:2">
      <c r="B1458" s="25"/>
    </row>
    <row r="1459" spans="2:2">
      <c r="B1459" s="25"/>
    </row>
    <row r="1460" spans="2:2">
      <c r="B1460" s="25"/>
    </row>
    <row r="1461" spans="2:2">
      <c r="B1461" s="25"/>
    </row>
    <row r="1462" spans="2:2">
      <c r="B1462" s="25"/>
    </row>
    <row r="1463" spans="2:2">
      <c r="B1463" s="25"/>
    </row>
    <row r="1464" spans="2:2">
      <c r="B1464" s="25"/>
    </row>
    <row r="1465" spans="2:2">
      <c r="B1465" s="25"/>
    </row>
    <row r="1466" spans="2:2">
      <c r="B1466" s="25"/>
    </row>
    <row r="1467" spans="2:2">
      <c r="B1467" s="25"/>
    </row>
    <row r="1468" spans="2:2">
      <c r="B1468" s="25"/>
    </row>
    <row r="1469" spans="2:2">
      <c r="B1469" s="25"/>
    </row>
    <row r="1470" spans="2:2">
      <c r="B1470" s="25"/>
    </row>
    <row r="1471" spans="2:2">
      <c r="B1471" s="25"/>
    </row>
    <row r="1472" spans="2:2">
      <c r="B1472" s="25"/>
    </row>
    <row r="1473" spans="2:2">
      <c r="B1473" s="25"/>
    </row>
    <row r="1474" spans="2:2">
      <c r="B1474" s="25"/>
    </row>
    <row r="1475" spans="2:2">
      <c r="B1475" s="25"/>
    </row>
    <row r="1476" spans="2:2">
      <c r="B1476" s="25"/>
    </row>
    <row r="1477" spans="2:2">
      <c r="B1477" s="25"/>
    </row>
    <row r="1478" spans="2:2">
      <c r="B1478" s="25"/>
    </row>
    <row r="1479" spans="2:2">
      <c r="B1479" s="25"/>
    </row>
    <row r="1480" spans="2:2">
      <c r="B1480" s="25"/>
    </row>
    <row r="1481" spans="2:2">
      <c r="B1481" s="25"/>
    </row>
    <row r="1482" spans="2:2">
      <c r="B1482" s="25"/>
    </row>
    <row r="1483" spans="2:2">
      <c r="B1483" s="25"/>
    </row>
    <row r="1484" spans="2:2">
      <c r="B1484" s="25"/>
    </row>
    <row r="1485" spans="2:2">
      <c r="B1485" s="25"/>
    </row>
    <row r="1486" spans="2:2">
      <c r="B1486" s="25"/>
    </row>
    <row r="1487" spans="2:2">
      <c r="B1487" s="25"/>
    </row>
    <row r="1488" spans="2:2">
      <c r="B1488" s="25"/>
    </row>
    <row r="1489" spans="2:2">
      <c r="B1489" s="25"/>
    </row>
    <row r="1490" spans="2:2">
      <c r="B1490" s="25"/>
    </row>
    <row r="1491" spans="2:2">
      <c r="B1491" s="25"/>
    </row>
    <row r="1492" spans="2:2">
      <c r="B1492" s="25"/>
    </row>
    <row r="1493" spans="2:2">
      <c r="B1493" s="25"/>
    </row>
    <row r="1494" spans="2:2">
      <c r="B1494" s="25"/>
    </row>
    <row r="1495" spans="2:2">
      <c r="B1495" s="25"/>
    </row>
    <row r="1496" spans="2:2">
      <c r="B1496" s="25"/>
    </row>
    <row r="1497" spans="2:2">
      <c r="B1497" s="25"/>
    </row>
    <row r="1498" spans="2:2">
      <c r="B1498" s="25"/>
    </row>
    <row r="1499" spans="2:2">
      <c r="B1499" s="25"/>
    </row>
    <row r="1500" spans="2:2">
      <c r="B1500" s="25"/>
    </row>
    <row r="1501" spans="2:2">
      <c r="B1501" s="25"/>
    </row>
    <row r="1502" spans="2:2">
      <c r="B1502" s="25"/>
    </row>
    <row r="1503" spans="2:2">
      <c r="B1503" s="25"/>
    </row>
    <row r="1504" spans="2:2">
      <c r="B1504" s="25"/>
    </row>
    <row r="1505" spans="2:2">
      <c r="B1505" s="25"/>
    </row>
    <row r="1506" spans="2:2">
      <c r="B1506" s="25"/>
    </row>
    <row r="1507" spans="2:2">
      <c r="B1507" s="25"/>
    </row>
    <row r="1508" spans="2:2">
      <c r="B1508" s="25"/>
    </row>
    <row r="1509" spans="2:2">
      <c r="B1509" s="25"/>
    </row>
    <row r="1510" spans="2:2">
      <c r="B1510" s="25"/>
    </row>
    <row r="1511" spans="2:2">
      <c r="B1511" s="25"/>
    </row>
    <row r="1512" spans="2:2">
      <c r="B1512" s="25"/>
    </row>
    <row r="1513" spans="2:2">
      <c r="B1513" s="25"/>
    </row>
    <row r="1514" spans="2:2">
      <c r="B1514" s="25"/>
    </row>
    <row r="1515" spans="2:2">
      <c r="B1515" s="25"/>
    </row>
    <row r="1516" spans="2:2">
      <c r="B1516" s="25"/>
    </row>
    <row r="1517" spans="2:2">
      <c r="B1517" s="25"/>
    </row>
    <row r="1518" spans="2:2">
      <c r="B1518" s="25"/>
    </row>
    <row r="1519" spans="2:2">
      <c r="B1519" s="25"/>
    </row>
    <row r="1520" spans="2:2">
      <c r="B1520" s="25"/>
    </row>
    <row r="1521" spans="2:2">
      <c r="B1521" s="25"/>
    </row>
    <row r="1522" spans="2:2">
      <c r="B1522" s="25"/>
    </row>
    <row r="1523" spans="2:2">
      <c r="B1523" s="25"/>
    </row>
    <row r="1524" spans="2:2">
      <c r="B1524" s="25"/>
    </row>
    <row r="1525" spans="2:2">
      <c r="B1525" s="25"/>
    </row>
    <row r="1526" spans="2:2">
      <c r="B1526" s="25"/>
    </row>
    <row r="1527" spans="2:2">
      <c r="B1527" s="25"/>
    </row>
    <row r="1528" spans="2:2">
      <c r="B1528" s="25"/>
    </row>
    <row r="1529" spans="2:2">
      <c r="B1529" s="25"/>
    </row>
    <row r="1530" spans="2:2">
      <c r="B1530" s="25"/>
    </row>
    <row r="1531" spans="2:2">
      <c r="B1531" s="25"/>
    </row>
    <row r="1532" spans="2:2">
      <c r="B1532" s="25"/>
    </row>
    <row r="1533" spans="2:2">
      <c r="B1533" s="25"/>
    </row>
    <row r="1534" spans="2:2">
      <c r="B1534" s="25"/>
    </row>
    <row r="1535" spans="2:2">
      <c r="B1535" s="25"/>
    </row>
    <row r="1536" spans="2:2">
      <c r="B1536" s="25"/>
    </row>
    <row r="1537" spans="2:2">
      <c r="B1537" s="25"/>
    </row>
    <row r="1538" spans="2:2">
      <c r="B1538" s="25"/>
    </row>
    <row r="1539" spans="2:2">
      <c r="B1539" s="25"/>
    </row>
    <row r="1540" spans="2:2">
      <c r="B1540" s="25"/>
    </row>
    <row r="1541" spans="2:2">
      <c r="B1541" s="25"/>
    </row>
    <row r="1542" spans="2:2">
      <c r="B1542" s="25"/>
    </row>
    <row r="1543" spans="2:2">
      <c r="B1543" s="25"/>
    </row>
    <row r="1544" spans="2:2">
      <c r="B1544" s="25"/>
    </row>
    <row r="1545" spans="2:2">
      <c r="B1545" s="25"/>
    </row>
    <row r="1546" spans="2:2">
      <c r="B1546" s="25"/>
    </row>
    <row r="1547" spans="2:2">
      <c r="B1547" s="25"/>
    </row>
    <row r="1548" spans="2:2">
      <c r="B1548" s="25"/>
    </row>
    <row r="1549" spans="2:2">
      <c r="B1549" s="25"/>
    </row>
    <row r="1550" spans="2:2">
      <c r="B1550" s="25"/>
    </row>
    <row r="1551" spans="2:2">
      <c r="B1551" s="25"/>
    </row>
    <row r="1552" spans="2:2">
      <c r="B1552" s="25"/>
    </row>
    <row r="1553" spans="2:2">
      <c r="B1553" s="25"/>
    </row>
    <row r="1554" spans="2:2">
      <c r="B1554" s="25"/>
    </row>
    <row r="1555" spans="2:2">
      <c r="B1555" s="25"/>
    </row>
    <row r="1556" spans="2:2">
      <c r="B1556" s="25"/>
    </row>
    <row r="1557" spans="2:2">
      <c r="B1557" s="25"/>
    </row>
    <row r="1558" spans="2:2">
      <c r="B1558" s="25"/>
    </row>
    <row r="1559" spans="2:2">
      <c r="B1559" s="25"/>
    </row>
    <row r="1560" spans="2:2">
      <c r="B1560" s="25"/>
    </row>
    <row r="1561" spans="2:2">
      <c r="B1561" s="25"/>
    </row>
    <row r="1562" spans="2:2">
      <c r="B1562" s="25"/>
    </row>
    <row r="1563" spans="2:2">
      <c r="B1563" s="25"/>
    </row>
    <row r="1564" spans="2:2">
      <c r="B1564" s="25"/>
    </row>
    <row r="1565" spans="2:2">
      <c r="B1565" s="25"/>
    </row>
    <row r="1566" spans="2:2">
      <c r="B1566" s="25"/>
    </row>
    <row r="1567" spans="2:2">
      <c r="B1567" s="25"/>
    </row>
    <row r="1568" spans="2:2">
      <c r="B1568" s="25"/>
    </row>
    <row r="1569" spans="2:2">
      <c r="B1569" s="25"/>
    </row>
    <row r="1570" spans="2:2">
      <c r="B1570" s="25"/>
    </row>
    <row r="1571" spans="2:2">
      <c r="B1571" s="25"/>
    </row>
    <row r="1572" spans="2:2">
      <c r="B1572" s="25"/>
    </row>
    <row r="1573" spans="2:2">
      <c r="B1573" s="25"/>
    </row>
    <row r="1574" spans="2:2">
      <c r="B1574" s="25"/>
    </row>
    <row r="1575" spans="2:2">
      <c r="B1575" s="25"/>
    </row>
    <row r="1576" spans="2:2">
      <c r="B1576" s="25"/>
    </row>
    <row r="1577" spans="2:2">
      <c r="B1577" s="25"/>
    </row>
    <row r="1578" spans="2:2">
      <c r="B1578" s="25"/>
    </row>
    <row r="1579" spans="2:2">
      <c r="B1579" s="25"/>
    </row>
    <row r="1580" spans="2:2">
      <c r="B1580" s="25"/>
    </row>
    <row r="1581" spans="2:2">
      <c r="B1581" s="25"/>
    </row>
    <row r="1582" spans="2:2">
      <c r="B1582" s="25"/>
    </row>
    <row r="1583" spans="2:2">
      <c r="B1583" s="25"/>
    </row>
    <row r="1584" spans="2:2">
      <c r="B1584" s="25"/>
    </row>
    <row r="1585" spans="2:2">
      <c r="B1585" s="25"/>
    </row>
    <row r="1586" spans="2:2">
      <c r="B1586" s="25"/>
    </row>
    <row r="1587" spans="2:2">
      <c r="B1587" s="25"/>
    </row>
    <row r="1588" spans="2:2">
      <c r="B1588" s="25"/>
    </row>
    <row r="1589" spans="2:2">
      <c r="B1589" s="25"/>
    </row>
    <row r="1590" spans="2:2">
      <c r="B1590" s="25"/>
    </row>
    <row r="1591" spans="2:2">
      <c r="B1591" s="25"/>
    </row>
    <row r="1592" spans="2:2">
      <c r="B1592" s="25"/>
    </row>
    <row r="1593" spans="2:2">
      <c r="B1593" s="25"/>
    </row>
    <row r="1594" spans="2:2">
      <c r="B1594" s="25"/>
    </row>
    <row r="1595" spans="2:2">
      <c r="B1595" s="25"/>
    </row>
    <row r="1596" spans="2:2">
      <c r="B1596" s="25"/>
    </row>
    <row r="1597" spans="2:2">
      <c r="B1597" s="25"/>
    </row>
    <row r="1598" spans="2:2">
      <c r="B1598" s="25"/>
    </row>
    <row r="1599" spans="2:2">
      <c r="B1599" s="25"/>
    </row>
    <row r="1600" spans="2:2">
      <c r="B1600" s="25"/>
    </row>
    <row r="1601" spans="2:2">
      <c r="B1601" s="25"/>
    </row>
    <row r="1602" spans="2:2">
      <c r="B1602" s="25"/>
    </row>
    <row r="1603" spans="2:2">
      <c r="B1603" s="25"/>
    </row>
    <row r="1604" spans="2:2">
      <c r="B1604" s="25"/>
    </row>
    <row r="1605" spans="2:2">
      <c r="B1605" s="25"/>
    </row>
    <row r="1606" spans="2:2">
      <c r="B1606" s="25"/>
    </row>
    <row r="1607" spans="2:2">
      <c r="B1607" s="25"/>
    </row>
    <row r="1608" spans="2:2">
      <c r="B1608" s="25"/>
    </row>
    <row r="1609" spans="2:2">
      <c r="B1609" s="25"/>
    </row>
    <row r="1610" spans="2:2">
      <c r="B1610" s="25"/>
    </row>
    <row r="1611" spans="2:2">
      <c r="B1611" s="25"/>
    </row>
    <row r="1612" spans="2:2">
      <c r="B1612" s="25"/>
    </row>
    <row r="1613" spans="2:2">
      <c r="B1613" s="25"/>
    </row>
    <row r="1614" spans="2:2">
      <c r="B1614" s="25"/>
    </row>
    <row r="1615" spans="2:2">
      <c r="B1615" s="25"/>
    </row>
    <row r="1616" spans="2:2">
      <c r="B1616" s="25"/>
    </row>
    <row r="1617" spans="2:2">
      <c r="B1617" s="25"/>
    </row>
    <row r="1618" spans="2:2">
      <c r="B1618" s="25"/>
    </row>
    <row r="1619" spans="2:2">
      <c r="B1619" s="25"/>
    </row>
    <row r="1620" spans="2:2">
      <c r="B1620" s="25"/>
    </row>
    <row r="1621" spans="2:2">
      <c r="B1621" s="25"/>
    </row>
    <row r="1622" spans="2:2">
      <c r="B1622" s="25"/>
    </row>
    <row r="1623" spans="2:2">
      <c r="B1623" s="25"/>
    </row>
    <row r="1624" spans="2:2">
      <c r="B1624" s="25"/>
    </row>
    <row r="1625" spans="2:2">
      <c r="B1625" s="25"/>
    </row>
    <row r="1626" spans="2:2">
      <c r="B1626" s="25"/>
    </row>
    <row r="1627" spans="2:2">
      <c r="B1627" s="25"/>
    </row>
    <row r="1628" spans="2:2">
      <c r="B1628" s="25"/>
    </row>
    <row r="1629" spans="2:2">
      <c r="B1629" s="25"/>
    </row>
    <row r="1630" spans="2:2">
      <c r="B1630" s="25"/>
    </row>
    <row r="1631" spans="2:2">
      <c r="B1631" s="25"/>
    </row>
    <row r="1632" spans="2:2">
      <c r="B1632" s="25"/>
    </row>
    <row r="1633" spans="2:2">
      <c r="B1633" s="25"/>
    </row>
    <row r="1634" spans="2:2">
      <c r="B1634" s="25"/>
    </row>
    <row r="1635" spans="2:2">
      <c r="B1635" s="25"/>
    </row>
    <row r="1636" spans="2:2">
      <c r="B1636" s="25"/>
    </row>
    <row r="1637" spans="2:2">
      <c r="B1637" s="25"/>
    </row>
    <row r="1638" spans="2:2">
      <c r="B1638" s="25"/>
    </row>
    <row r="1639" spans="2:2">
      <c r="B1639" s="25"/>
    </row>
    <row r="1640" spans="2:2">
      <c r="B1640" s="25"/>
    </row>
    <row r="1641" spans="2:2">
      <c r="B1641" s="25"/>
    </row>
    <row r="1642" spans="2:2">
      <c r="B1642" s="25"/>
    </row>
    <row r="1643" spans="2:2">
      <c r="B1643" s="25"/>
    </row>
    <row r="1644" spans="2:2">
      <c r="B1644" s="25"/>
    </row>
    <row r="1645" spans="2:2">
      <c r="B1645" s="25"/>
    </row>
    <row r="1646" spans="2:2">
      <c r="B1646" s="25"/>
    </row>
    <row r="1647" spans="2:2">
      <c r="B1647" s="25"/>
    </row>
    <row r="1648" spans="2:2">
      <c r="B1648" s="25"/>
    </row>
    <row r="1649" spans="2:2">
      <c r="B1649" s="25"/>
    </row>
    <row r="1650" spans="2:2">
      <c r="B1650" s="25"/>
    </row>
    <row r="1651" spans="2:2">
      <c r="B1651" s="25"/>
    </row>
    <row r="1652" spans="2:2">
      <c r="B1652" s="25"/>
    </row>
    <row r="1653" spans="2:2">
      <c r="B1653" s="25"/>
    </row>
    <row r="1654" spans="2:2">
      <c r="B1654" s="25"/>
    </row>
    <row r="1655" spans="2:2">
      <c r="B1655" s="25"/>
    </row>
    <row r="1656" spans="2:2">
      <c r="B1656" s="25"/>
    </row>
    <row r="1657" spans="2:2">
      <c r="B1657" s="25"/>
    </row>
    <row r="1658" spans="2:2">
      <c r="B1658" s="25"/>
    </row>
    <row r="1659" spans="2:2">
      <c r="B1659" s="25"/>
    </row>
    <row r="1660" spans="2:2">
      <c r="B1660" s="25"/>
    </row>
    <row r="1661" spans="2:2">
      <c r="B1661" s="25"/>
    </row>
    <row r="1662" spans="2:2">
      <c r="B1662" s="25"/>
    </row>
    <row r="1663" spans="2:2">
      <c r="B1663" s="25"/>
    </row>
    <row r="1664" spans="2:2">
      <c r="B1664" s="25"/>
    </row>
    <row r="1665" spans="2:2">
      <c r="B1665" s="25"/>
    </row>
    <row r="1666" spans="2:2">
      <c r="B1666" s="25"/>
    </row>
    <row r="1667" spans="2:2">
      <c r="B1667" s="25"/>
    </row>
    <row r="1668" spans="2:2">
      <c r="B1668" s="25"/>
    </row>
    <row r="1669" spans="2:2">
      <c r="B1669" s="25"/>
    </row>
    <row r="1670" spans="2:2">
      <c r="B1670" s="25"/>
    </row>
    <row r="1671" spans="2:2">
      <c r="B1671" s="25"/>
    </row>
    <row r="1672" spans="2:2">
      <c r="B1672" s="25"/>
    </row>
    <row r="1673" spans="2:2">
      <c r="B1673" s="25"/>
    </row>
    <row r="1674" spans="2:2">
      <c r="B1674" s="25"/>
    </row>
    <row r="1675" spans="2:2">
      <c r="B1675" s="25"/>
    </row>
    <row r="1676" spans="2:2">
      <c r="B1676" s="25"/>
    </row>
    <row r="1677" spans="2:2">
      <c r="B1677" s="25"/>
    </row>
    <row r="1678" spans="2:2">
      <c r="B1678" s="25"/>
    </row>
    <row r="1679" spans="2:2">
      <c r="B1679" s="25"/>
    </row>
    <row r="1680" spans="2:2">
      <c r="B1680" s="25"/>
    </row>
    <row r="1681" spans="2:2">
      <c r="B1681" s="25"/>
    </row>
    <row r="1682" spans="2:2">
      <c r="B1682" s="25"/>
    </row>
    <row r="1683" spans="2:2">
      <c r="B1683" s="25"/>
    </row>
    <row r="1684" spans="2:2">
      <c r="B1684" s="25"/>
    </row>
    <row r="1685" spans="2:2">
      <c r="B1685" s="25"/>
    </row>
    <row r="1686" spans="2:2">
      <c r="B1686" s="25"/>
    </row>
    <row r="1687" spans="2:2">
      <c r="B1687" s="25"/>
    </row>
    <row r="1688" spans="2:2">
      <c r="B1688" s="25"/>
    </row>
    <row r="1689" spans="2:2">
      <c r="B1689" s="25"/>
    </row>
    <row r="1690" spans="2:2">
      <c r="B1690" s="25"/>
    </row>
    <row r="1691" spans="2:2">
      <c r="B1691" s="25"/>
    </row>
    <row r="1692" spans="2:2">
      <c r="B1692" s="25"/>
    </row>
    <row r="1693" spans="2:2">
      <c r="B1693" s="25"/>
    </row>
    <row r="1694" spans="2:2">
      <c r="B1694" s="25"/>
    </row>
    <row r="1695" spans="2:2">
      <c r="B1695" s="25"/>
    </row>
    <row r="1696" spans="2:2">
      <c r="B1696" s="25"/>
    </row>
    <row r="1697" spans="2:2">
      <c r="B1697" s="25"/>
    </row>
    <row r="1698" spans="2:2">
      <c r="B1698" s="25"/>
    </row>
    <row r="1699" spans="2:2">
      <c r="B1699" s="25"/>
    </row>
    <row r="1700" spans="2:2">
      <c r="B1700" s="25"/>
    </row>
    <row r="1701" spans="2:2">
      <c r="B1701" s="25"/>
    </row>
    <row r="1702" spans="2:2">
      <c r="B1702" s="25"/>
    </row>
    <row r="1703" spans="2:2">
      <c r="B1703" s="25"/>
    </row>
    <row r="1704" spans="2:2">
      <c r="B1704" s="25"/>
    </row>
    <row r="1705" spans="2:2">
      <c r="B1705" s="25"/>
    </row>
    <row r="1706" spans="2:2">
      <c r="B1706" s="25"/>
    </row>
    <row r="1707" spans="2:2">
      <c r="B1707" s="25"/>
    </row>
    <row r="1708" spans="2:2">
      <c r="B1708" s="25"/>
    </row>
    <row r="1709" spans="2:2">
      <c r="B1709" s="25"/>
    </row>
    <row r="1710" spans="2:2">
      <c r="B1710" s="25"/>
    </row>
    <row r="1711" spans="2:2">
      <c r="B1711" s="25"/>
    </row>
    <row r="1712" spans="2:2">
      <c r="B1712" s="25"/>
    </row>
    <row r="1713" spans="2:2">
      <c r="B1713" s="25"/>
    </row>
    <row r="1714" spans="2:2">
      <c r="B1714" s="25"/>
    </row>
    <row r="1715" spans="2:2">
      <c r="B1715" s="25"/>
    </row>
    <row r="1716" spans="2:2">
      <c r="B1716" s="25"/>
    </row>
    <row r="1717" spans="2:2">
      <c r="B1717" s="25"/>
    </row>
    <row r="1718" spans="2:2">
      <c r="B1718" s="25"/>
    </row>
    <row r="1719" spans="2:2">
      <c r="B1719" s="25"/>
    </row>
    <row r="1720" spans="2:2">
      <c r="B1720" s="25"/>
    </row>
    <row r="1721" spans="2:2">
      <c r="B1721" s="25"/>
    </row>
    <row r="1722" spans="2:2">
      <c r="B1722" s="25"/>
    </row>
    <row r="1723" spans="2:2">
      <c r="B1723" s="25"/>
    </row>
    <row r="1724" spans="2:2">
      <c r="B1724" s="25"/>
    </row>
    <row r="1725" spans="2:2">
      <c r="B1725" s="25"/>
    </row>
    <row r="1726" spans="2:2">
      <c r="B1726" s="25"/>
    </row>
    <row r="1727" spans="2:2">
      <c r="B1727" s="25"/>
    </row>
    <row r="1728" spans="2:2">
      <c r="B1728" s="25"/>
    </row>
    <row r="1729" spans="2:2">
      <c r="B1729" s="25"/>
    </row>
    <row r="1730" spans="2:2">
      <c r="B1730" s="25"/>
    </row>
    <row r="1731" spans="2:2">
      <c r="B1731" s="25"/>
    </row>
    <row r="1732" spans="2:2">
      <c r="B1732" s="25"/>
    </row>
    <row r="1733" spans="2:2">
      <c r="B1733" s="25"/>
    </row>
    <row r="1734" spans="2:2">
      <c r="B1734" s="25"/>
    </row>
    <row r="1735" spans="2:2">
      <c r="B1735" s="25"/>
    </row>
    <row r="1736" spans="2:2">
      <c r="B1736" s="25"/>
    </row>
    <row r="1737" spans="2:2">
      <c r="B1737" s="25"/>
    </row>
    <row r="1738" spans="2:2">
      <c r="B1738" s="25"/>
    </row>
    <row r="1739" spans="2:2">
      <c r="B1739" s="25"/>
    </row>
    <row r="1740" spans="2:2">
      <c r="B1740" s="25"/>
    </row>
    <row r="1741" spans="2:2">
      <c r="B1741" s="25"/>
    </row>
    <row r="1742" spans="2:2">
      <c r="B1742" s="25"/>
    </row>
    <row r="1743" spans="2:2">
      <c r="B1743" s="25"/>
    </row>
    <row r="1744" spans="2:2">
      <c r="B1744" s="25"/>
    </row>
    <row r="1745" spans="2:2">
      <c r="B1745" s="25"/>
    </row>
    <row r="1746" spans="2:2">
      <c r="B1746" s="25"/>
    </row>
    <row r="1747" spans="2:2">
      <c r="B1747" s="25"/>
    </row>
    <row r="1748" spans="2:2">
      <c r="B1748" s="25"/>
    </row>
    <row r="1749" spans="2:2">
      <c r="B1749" s="25"/>
    </row>
    <row r="1750" spans="2:2">
      <c r="B1750" s="25"/>
    </row>
    <row r="1751" spans="2:2">
      <c r="B1751" s="25"/>
    </row>
    <row r="1752" spans="2:2">
      <c r="B1752" s="25"/>
    </row>
    <row r="1753" spans="2:2">
      <c r="B1753" s="25"/>
    </row>
    <row r="1754" spans="2:2">
      <c r="B1754" s="25"/>
    </row>
    <row r="1755" spans="2:2">
      <c r="B1755" s="25"/>
    </row>
    <row r="1756" spans="2:2">
      <c r="B1756" s="25"/>
    </row>
    <row r="1757" spans="2:2">
      <c r="B1757" s="25"/>
    </row>
    <row r="1758" spans="2:2">
      <c r="B1758" s="25"/>
    </row>
    <row r="1759" spans="2:2">
      <c r="B1759" s="25"/>
    </row>
    <row r="1760" spans="2:2">
      <c r="B1760" s="25"/>
    </row>
    <row r="1761" spans="2:2">
      <c r="B1761" s="25"/>
    </row>
    <row r="1762" spans="2:2">
      <c r="B1762" s="25"/>
    </row>
    <row r="1763" spans="2:2">
      <c r="B1763" s="25"/>
    </row>
    <row r="1764" spans="2:2">
      <c r="B1764" s="25"/>
    </row>
    <row r="1765" spans="2:2">
      <c r="B1765" s="25"/>
    </row>
    <row r="1766" spans="2:2">
      <c r="B1766" s="25"/>
    </row>
    <row r="1767" spans="2:2">
      <c r="B1767" s="25"/>
    </row>
    <row r="1768" spans="2:2">
      <c r="B1768" s="25"/>
    </row>
    <row r="1769" spans="2:2">
      <c r="B1769" s="25"/>
    </row>
    <row r="1770" spans="2:2">
      <c r="B1770" s="25"/>
    </row>
    <row r="1771" spans="2:2">
      <c r="B1771" s="25"/>
    </row>
    <row r="1772" spans="2:2">
      <c r="B1772" s="25"/>
    </row>
    <row r="1773" spans="2:2">
      <c r="B1773" s="25"/>
    </row>
    <row r="1774" spans="2:2">
      <c r="B1774" s="25"/>
    </row>
    <row r="1775" spans="2:2">
      <c r="B1775" s="25"/>
    </row>
    <row r="1776" spans="2:2">
      <c r="B1776" s="25"/>
    </row>
    <row r="1777" spans="2:2">
      <c r="B1777" s="25"/>
    </row>
    <row r="1778" spans="2:2">
      <c r="B1778" s="25"/>
    </row>
    <row r="1779" spans="2:2">
      <c r="B1779" s="25"/>
    </row>
    <row r="1780" spans="2:2">
      <c r="B1780" s="25"/>
    </row>
    <row r="1781" spans="2:2">
      <c r="B1781" s="25"/>
    </row>
    <row r="1782" spans="2:2">
      <c r="B1782" s="25"/>
    </row>
    <row r="1783" spans="2:2">
      <c r="B1783" s="25"/>
    </row>
    <row r="1784" spans="2:2">
      <c r="B1784" s="25"/>
    </row>
    <row r="1785" spans="2:2">
      <c r="B1785" s="25"/>
    </row>
    <row r="1786" spans="2:2">
      <c r="B1786" s="25"/>
    </row>
    <row r="1787" spans="2:2">
      <c r="B1787" s="25"/>
    </row>
    <row r="1788" spans="2:2">
      <c r="B1788" s="25"/>
    </row>
    <row r="1789" spans="2:2">
      <c r="B1789" s="25"/>
    </row>
    <row r="1790" spans="2:2">
      <c r="B1790" s="25"/>
    </row>
    <row r="1791" spans="2:2">
      <c r="B1791" s="25"/>
    </row>
    <row r="1792" spans="2:2">
      <c r="B1792" s="25"/>
    </row>
    <row r="1793" spans="2:2">
      <c r="B1793" s="25"/>
    </row>
    <row r="1794" spans="2:2">
      <c r="B1794" s="25"/>
    </row>
    <row r="1795" spans="2:2">
      <c r="B1795" s="25"/>
    </row>
    <row r="1796" spans="2:2">
      <c r="B1796" s="25"/>
    </row>
    <row r="1797" spans="2:2">
      <c r="B1797" s="25"/>
    </row>
    <row r="1798" spans="2:2">
      <c r="B1798" s="25"/>
    </row>
    <row r="1799" spans="2:2">
      <c r="B1799" s="25"/>
    </row>
    <row r="1800" spans="2:2">
      <c r="B1800" s="25"/>
    </row>
    <row r="1801" spans="2:2">
      <c r="B1801" s="25"/>
    </row>
    <row r="1802" spans="2:2">
      <c r="B1802" s="25"/>
    </row>
    <row r="1803" spans="2:2">
      <c r="B1803" s="25"/>
    </row>
    <row r="1804" spans="2:2">
      <c r="B1804" s="25"/>
    </row>
    <row r="1805" spans="2:2">
      <c r="B1805" s="25"/>
    </row>
    <row r="1806" spans="2:2">
      <c r="B1806" s="25"/>
    </row>
    <row r="1807" spans="2:2">
      <c r="B1807" s="25"/>
    </row>
    <row r="1808" spans="2:2">
      <c r="B1808" s="25"/>
    </row>
    <row r="1809" spans="2:2">
      <c r="B1809" s="25"/>
    </row>
    <row r="1810" spans="2:2">
      <c r="B1810" s="25"/>
    </row>
    <row r="1811" spans="2:2">
      <c r="B1811" s="25"/>
    </row>
    <row r="1812" spans="2:2">
      <c r="B1812" s="25"/>
    </row>
    <row r="1813" spans="2:2">
      <c r="B1813" s="25"/>
    </row>
    <row r="1814" spans="2:2">
      <c r="B1814" s="25"/>
    </row>
    <row r="1815" spans="2:2">
      <c r="B1815" s="25"/>
    </row>
    <row r="1816" spans="2:2">
      <c r="B1816" s="25"/>
    </row>
    <row r="1817" spans="2:2">
      <c r="B1817" s="25"/>
    </row>
    <row r="1818" spans="2:2">
      <c r="B1818" s="25"/>
    </row>
    <row r="1819" spans="2:2">
      <c r="B1819" s="25"/>
    </row>
    <row r="1820" spans="2:2">
      <c r="B1820" s="25"/>
    </row>
    <row r="1821" spans="2:2">
      <c r="B1821" s="25"/>
    </row>
    <row r="1822" spans="2:2">
      <c r="B1822" s="25"/>
    </row>
    <row r="1823" spans="2:2">
      <c r="B1823" s="25"/>
    </row>
    <row r="1824" spans="2:2">
      <c r="B1824" s="25"/>
    </row>
    <row r="1825" spans="2:2">
      <c r="B1825" s="25"/>
    </row>
    <row r="1826" spans="2:2">
      <c r="B1826" s="25"/>
    </row>
    <row r="1827" spans="2:2">
      <c r="B1827" s="25"/>
    </row>
    <row r="1828" spans="2:2">
      <c r="B1828" s="25"/>
    </row>
    <row r="1829" spans="2:2">
      <c r="B1829" s="25"/>
    </row>
    <row r="1830" spans="2:2">
      <c r="B1830" s="25"/>
    </row>
    <row r="1831" spans="2:2">
      <c r="B1831" s="25"/>
    </row>
    <row r="1832" spans="2:2">
      <c r="B1832" s="25"/>
    </row>
    <row r="1833" spans="2:2">
      <c r="B1833" s="25"/>
    </row>
    <row r="1834" spans="2:2">
      <c r="B1834" s="25"/>
    </row>
    <row r="1835" spans="2:2">
      <c r="B1835" s="25"/>
    </row>
    <row r="1836" spans="2:2">
      <c r="B1836" s="25"/>
    </row>
    <row r="1837" spans="2:2">
      <c r="B1837" s="25"/>
    </row>
    <row r="1838" spans="2:2">
      <c r="B1838" s="25"/>
    </row>
    <row r="1839" spans="2:2">
      <c r="B1839" s="25"/>
    </row>
    <row r="1840" spans="2:2">
      <c r="B1840" s="25"/>
    </row>
    <row r="1841" spans="2:2">
      <c r="B1841" s="25"/>
    </row>
    <row r="1842" spans="2:2">
      <c r="B1842" s="25"/>
    </row>
    <row r="1843" spans="2:2">
      <c r="B1843" s="25"/>
    </row>
    <row r="1844" spans="2:2">
      <c r="B1844" s="25"/>
    </row>
    <row r="1845" spans="2:2">
      <c r="B1845" s="25"/>
    </row>
    <row r="1846" spans="2:2">
      <c r="B1846" s="25"/>
    </row>
    <row r="1847" spans="2:2">
      <c r="B1847" s="25"/>
    </row>
    <row r="1848" spans="2:2">
      <c r="B1848" s="25"/>
    </row>
    <row r="1849" spans="2:2">
      <c r="B1849" s="25"/>
    </row>
    <row r="1850" spans="2:2">
      <c r="B1850" s="25"/>
    </row>
    <row r="1851" spans="2:2">
      <c r="B1851" s="25"/>
    </row>
    <row r="1852" spans="2:2">
      <c r="B1852" s="25"/>
    </row>
    <row r="1853" spans="2:2">
      <c r="B1853" s="25"/>
    </row>
    <row r="1854" spans="2:2">
      <c r="B1854" s="25"/>
    </row>
    <row r="1855" spans="2:2">
      <c r="B1855" s="25"/>
    </row>
    <row r="1856" spans="2:2">
      <c r="B1856" s="25"/>
    </row>
    <row r="1857" spans="2:2">
      <c r="B1857" s="25"/>
    </row>
    <row r="1858" spans="2:2">
      <c r="B1858" s="25"/>
    </row>
    <row r="1859" spans="2:2">
      <c r="B1859" s="25"/>
    </row>
    <row r="1860" spans="2:2">
      <c r="B1860" s="25"/>
    </row>
    <row r="1861" spans="2:2">
      <c r="B1861" s="25"/>
    </row>
    <row r="1862" spans="2:2">
      <c r="B1862" s="25"/>
    </row>
    <row r="1863" spans="2:2">
      <c r="B1863" s="25"/>
    </row>
    <row r="1864" spans="2:2">
      <c r="B1864" s="25"/>
    </row>
    <row r="1865" spans="2:2">
      <c r="B1865" s="25"/>
    </row>
    <row r="1866" spans="2:2">
      <c r="B1866" s="25"/>
    </row>
    <row r="1867" spans="2:2">
      <c r="B1867" s="25"/>
    </row>
    <row r="1868" spans="2:2">
      <c r="B1868" s="25"/>
    </row>
    <row r="1869" spans="2:2">
      <c r="B1869" s="25"/>
    </row>
    <row r="1870" spans="2:2">
      <c r="B1870" s="25"/>
    </row>
    <row r="1871" spans="2:2">
      <c r="B1871" s="25"/>
    </row>
    <row r="1872" spans="2:2">
      <c r="B1872" s="25"/>
    </row>
    <row r="1873" spans="2:2">
      <c r="B1873" s="25"/>
    </row>
    <row r="1874" spans="2:2">
      <c r="B1874" s="25"/>
    </row>
    <row r="1875" spans="2:2">
      <c r="B1875" s="25"/>
    </row>
    <row r="1876" spans="2:2">
      <c r="B1876" s="25"/>
    </row>
    <row r="1877" spans="2:2">
      <c r="B1877" s="25"/>
    </row>
    <row r="1878" spans="2:2">
      <c r="B1878" s="25"/>
    </row>
    <row r="1879" spans="2:2">
      <c r="B1879" s="25"/>
    </row>
    <row r="1880" spans="2:2">
      <c r="B1880" s="25"/>
    </row>
    <row r="1881" spans="2:2">
      <c r="B1881" s="25"/>
    </row>
    <row r="1882" spans="2:2">
      <c r="B1882" s="25"/>
    </row>
    <row r="1883" spans="2:2">
      <c r="B1883" s="25"/>
    </row>
    <row r="1884" spans="2:2">
      <c r="B1884" s="25"/>
    </row>
    <row r="1885" spans="2:2">
      <c r="B1885" s="25"/>
    </row>
    <row r="1886" spans="2:2">
      <c r="B1886" s="25"/>
    </row>
    <row r="1887" spans="2:2">
      <c r="B1887" s="25"/>
    </row>
    <row r="1888" spans="2:2">
      <c r="B1888" s="25"/>
    </row>
    <row r="1889" spans="2:2">
      <c r="B1889" s="25"/>
    </row>
    <row r="1890" spans="2:2">
      <c r="B1890" s="25"/>
    </row>
    <row r="1891" spans="2:2">
      <c r="B1891" s="25"/>
    </row>
    <row r="1892" spans="2:2">
      <c r="B1892" s="25"/>
    </row>
    <row r="1893" spans="2:2">
      <c r="B1893" s="25"/>
    </row>
    <row r="1894" spans="2:2">
      <c r="B1894" s="25"/>
    </row>
    <row r="1895" spans="2:2">
      <c r="B1895" s="25"/>
    </row>
    <row r="1896" spans="2:2">
      <c r="B1896" s="25"/>
    </row>
    <row r="1897" spans="2:2">
      <c r="B1897" s="25"/>
    </row>
    <row r="1898" spans="2:2">
      <c r="B1898" s="25"/>
    </row>
    <row r="1899" spans="2:2">
      <c r="B1899" s="25"/>
    </row>
    <row r="1900" spans="2:2">
      <c r="B1900" s="25"/>
    </row>
    <row r="1901" spans="2:2">
      <c r="B1901" s="25"/>
    </row>
    <row r="1902" spans="2:2">
      <c r="B1902" s="25"/>
    </row>
    <row r="1903" spans="2:2">
      <c r="B1903" s="25"/>
    </row>
    <row r="1904" spans="2:2">
      <c r="B1904" s="25"/>
    </row>
    <row r="1905" spans="2:2">
      <c r="B1905" s="25"/>
    </row>
    <row r="1906" spans="2:2">
      <c r="B1906" s="25"/>
    </row>
    <row r="1907" spans="2:2">
      <c r="B1907" s="25"/>
    </row>
    <row r="1908" spans="2:2">
      <c r="B1908" s="25"/>
    </row>
    <row r="1909" spans="2:2">
      <c r="B1909" s="25"/>
    </row>
    <row r="1910" spans="2:2">
      <c r="B1910" s="25"/>
    </row>
    <row r="1911" spans="2:2">
      <c r="B1911" s="25"/>
    </row>
    <row r="1912" spans="2:2">
      <c r="B1912" s="25"/>
    </row>
    <row r="1913" spans="2:2">
      <c r="B1913" s="25"/>
    </row>
    <row r="1914" spans="2:2">
      <c r="B1914" s="25"/>
    </row>
    <row r="1915" spans="2:2">
      <c r="B1915" s="25"/>
    </row>
    <row r="1916" spans="2:2">
      <c r="B1916" s="25"/>
    </row>
    <row r="1917" spans="2:2">
      <c r="B1917" s="25"/>
    </row>
    <row r="1918" spans="2:2">
      <c r="B1918" s="25"/>
    </row>
    <row r="1919" spans="2:2">
      <c r="B1919" s="25"/>
    </row>
    <row r="1920" spans="2:2">
      <c r="B1920" s="25"/>
    </row>
    <row r="1921" spans="2:2">
      <c r="B1921" s="25"/>
    </row>
    <row r="1922" spans="2:2">
      <c r="B1922" s="25"/>
    </row>
    <row r="1923" spans="2:2">
      <c r="B1923" s="25"/>
    </row>
    <row r="1924" spans="2:2">
      <c r="B1924" s="25"/>
    </row>
    <row r="1925" spans="2:2">
      <c r="B1925" s="25"/>
    </row>
    <row r="1926" spans="2:2">
      <c r="B1926" s="25"/>
    </row>
    <row r="1927" spans="2:2">
      <c r="B1927" s="25"/>
    </row>
    <row r="1928" spans="2:2">
      <c r="B1928" s="25"/>
    </row>
    <row r="1929" spans="2:2">
      <c r="B1929" s="25"/>
    </row>
    <row r="1930" spans="2:2">
      <c r="B1930" s="25"/>
    </row>
    <row r="1931" spans="2:2">
      <c r="B1931" s="25"/>
    </row>
    <row r="1932" spans="2:2">
      <c r="B1932" s="25"/>
    </row>
    <row r="1933" spans="2:2">
      <c r="B1933" s="25"/>
    </row>
    <row r="1934" spans="2:2">
      <c r="B1934" s="25"/>
    </row>
    <row r="1935" spans="2:2">
      <c r="B1935" s="25"/>
    </row>
    <row r="1936" spans="2:2">
      <c r="B1936" s="25"/>
    </row>
    <row r="1937" spans="2:2">
      <c r="B1937" s="25"/>
    </row>
    <row r="1938" spans="2:2">
      <c r="B1938" s="25"/>
    </row>
    <row r="1939" spans="2:2">
      <c r="B1939" s="25"/>
    </row>
    <row r="1940" spans="2:2">
      <c r="B1940" s="25"/>
    </row>
    <row r="1941" spans="2:2">
      <c r="B1941" s="25"/>
    </row>
    <row r="1942" spans="2:2">
      <c r="B1942" s="25"/>
    </row>
    <row r="1943" spans="2:2">
      <c r="B1943" s="25"/>
    </row>
    <row r="1944" spans="2:2">
      <c r="B1944" s="25"/>
    </row>
    <row r="1945" spans="2:2">
      <c r="B1945" s="25"/>
    </row>
    <row r="1946" spans="2:2">
      <c r="B1946" s="25"/>
    </row>
    <row r="1947" spans="2:2">
      <c r="B1947" s="25"/>
    </row>
    <row r="1948" spans="2:2">
      <c r="B1948" s="25"/>
    </row>
    <row r="1949" spans="2:2">
      <c r="B1949" s="25"/>
    </row>
    <row r="1950" spans="2:2">
      <c r="B1950" s="25"/>
    </row>
    <row r="1951" spans="2:2">
      <c r="B1951" s="25"/>
    </row>
    <row r="1952" spans="2:2">
      <c r="B1952" s="25"/>
    </row>
    <row r="1953" spans="2:2">
      <c r="B1953" s="25"/>
    </row>
    <row r="1954" spans="2:2">
      <c r="B1954" s="25"/>
    </row>
    <row r="1955" spans="2:2">
      <c r="B1955" s="25"/>
    </row>
    <row r="1956" spans="2:2">
      <c r="B1956" s="25"/>
    </row>
    <row r="1957" spans="2:2">
      <c r="B1957" s="25"/>
    </row>
    <row r="1958" spans="2:2">
      <c r="B1958" s="25"/>
    </row>
    <row r="1959" spans="2:2">
      <c r="B1959" s="25"/>
    </row>
    <row r="1960" spans="2:2">
      <c r="B1960" s="25"/>
    </row>
    <row r="1961" spans="2:2">
      <c r="B1961" s="25"/>
    </row>
    <row r="1962" spans="2:2">
      <c r="B1962" s="25"/>
    </row>
    <row r="1963" spans="2:2">
      <c r="B1963" s="25"/>
    </row>
    <row r="1964" spans="2:2">
      <c r="B1964" s="25"/>
    </row>
    <row r="1965" spans="2:2">
      <c r="B1965" s="25"/>
    </row>
    <row r="1966" spans="2:2">
      <c r="B1966" s="25"/>
    </row>
    <row r="1967" spans="2:2">
      <c r="B1967" s="25"/>
    </row>
    <row r="1968" spans="2:2">
      <c r="B1968" s="25"/>
    </row>
    <row r="1969" spans="2:2">
      <c r="B1969" s="25"/>
    </row>
    <row r="1970" spans="2:2">
      <c r="B1970" s="25"/>
    </row>
    <row r="1971" spans="2:2">
      <c r="B1971" s="25"/>
    </row>
    <row r="1972" spans="2:2">
      <c r="B1972" s="25"/>
    </row>
    <row r="1973" spans="2:2">
      <c r="B1973" s="25"/>
    </row>
    <row r="1974" spans="2:2">
      <c r="B1974" s="25"/>
    </row>
    <row r="1975" spans="2:2">
      <c r="B1975" s="25"/>
    </row>
    <row r="1976" spans="2:2">
      <c r="B1976" s="25"/>
    </row>
    <row r="1977" spans="2:2">
      <c r="B1977" s="25"/>
    </row>
    <row r="1978" spans="2:2">
      <c r="B1978" s="25"/>
    </row>
    <row r="1979" spans="2:2">
      <c r="B1979" s="25"/>
    </row>
    <row r="1980" spans="2:2">
      <c r="B1980" s="25"/>
    </row>
    <row r="1981" spans="2:2">
      <c r="B1981" s="25"/>
    </row>
    <row r="1982" spans="2:2">
      <c r="B1982" s="25"/>
    </row>
    <row r="1983" spans="2:2">
      <c r="B1983" s="25"/>
    </row>
    <row r="1984" spans="2:2">
      <c r="B1984" s="25"/>
    </row>
    <row r="1985" spans="2:2">
      <c r="B1985" s="25"/>
    </row>
    <row r="1986" spans="2:2">
      <c r="B1986" s="25"/>
    </row>
    <row r="1987" spans="2:2">
      <c r="B1987" s="25"/>
    </row>
    <row r="1988" spans="2:2">
      <c r="B1988" s="25"/>
    </row>
    <row r="1989" spans="2:2">
      <c r="B1989" s="25"/>
    </row>
    <row r="1990" spans="2:2">
      <c r="B1990" s="25"/>
    </row>
    <row r="1991" spans="2:2">
      <c r="B1991" s="25"/>
    </row>
    <row r="1992" spans="2:2">
      <c r="B1992" s="25"/>
    </row>
    <row r="1993" spans="2:2">
      <c r="B1993" s="25"/>
    </row>
    <row r="1994" spans="2:2">
      <c r="B1994" s="25"/>
    </row>
    <row r="1995" spans="2:2">
      <c r="B1995" s="25"/>
    </row>
    <row r="1996" spans="2:2">
      <c r="B1996" s="25"/>
    </row>
    <row r="1997" spans="2:2">
      <c r="B1997" s="25"/>
    </row>
    <row r="1998" spans="2:2">
      <c r="B1998" s="25"/>
    </row>
    <row r="1999" spans="2:2">
      <c r="B1999" s="25"/>
    </row>
    <row r="2000" spans="2:2">
      <c r="B2000" s="25"/>
    </row>
    <row r="2001" spans="2:2">
      <c r="B2001" s="25"/>
    </row>
    <row r="2002" spans="2:2">
      <c r="B2002" s="25"/>
    </row>
    <row r="2003" spans="2:2">
      <c r="B2003" s="25"/>
    </row>
    <row r="2004" spans="2:2">
      <c r="B2004" s="25"/>
    </row>
    <row r="2005" spans="2:2">
      <c r="B2005" s="25"/>
    </row>
    <row r="2006" spans="2:2">
      <c r="B2006" s="25"/>
    </row>
    <row r="2007" spans="2:2">
      <c r="B2007" s="25"/>
    </row>
    <row r="2008" spans="2:2">
      <c r="B2008" s="25"/>
    </row>
    <row r="2009" spans="2:2">
      <c r="B2009" s="25"/>
    </row>
    <row r="2010" spans="2:2">
      <c r="B2010" s="25"/>
    </row>
    <row r="2011" spans="2:2">
      <c r="B2011" s="25"/>
    </row>
    <row r="2012" spans="2:2">
      <c r="B2012" s="25"/>
    </row>
    <row r="2013" spans="2:2">
      <c r="B2013" s="25"/>
    </row>
    <row r="2014" spans="2:2">
      <c r="B2014" s="25"/>
    </row>
    <row r="2015" spans="2:2">
      <c r="B2015" s="25"/>
    </row>
    <row r="2016" spans="2:2">
      <c r="B2016" s="25"/>
    </row>
    <row r="2017" spans="2:2">
      <c r="B2017" s="25"/>
    </row>
    <row r="2018" spans="2:2">
      <c r="B2018" s="25"/>
    </row>
    <row r="2019" spans="2:2">
      <c r="B2019" s="25"/>
    </row>
    <row r="2020" spans="2:2">
      <c r="B2020" s="25"/>
    </row>
    <row r="2021" spans="2:2">
      <c r="B2021" s="25"/>
    </row>
    <row r="2022" spans="2:2">
      <c r="B2022" s="25"/>
    </row>
    <row r="2023" spans="2:2">
      <c r="B2023" s="25"/>
    </row>
    <row r="2024" spans="2:2">
      <c r="B2024" s="25"/>
    </row>
    <row r="2025" spans="2:2">
      <c r="B2025" s="25"/>
    </row>
    <row r="2026" spans="2:2">
      <c r="B2026" s="25"/>
    </row>
    <row r="2027" spans="2:2">
      <c r="B2027" s="25"/>
    </row>
    <row r="2028" spans="2:2">
      <c r="B2028" s="25"/>
    </row>
    <row r="2029" spans="2:2">
      <c r="B2029" s="25"/>
    </row>
    <row r="2030" spans="2:2">
      <c r="B2030" s="25"/>
    </row>
    <row r="2031" spans="2:2">
      <c r="B2031" s="25"/>
    </row>
    <row r="2032" spans="2:2">
      <c r="B2032" s="25"/>
    </row>
    <row r="2033" spans="2:2">
      <c r="B2033" s="25"/>
    </row>
    <row r="2034" spans="2:2">
      <c r="B2034" s="25"/>
    </row>
    <row r="2035" spans="2:2">
      <c r="B2035" s="25"/>
    </row>
    <row r="2036" spans="2:2">
      <c r="B2036" s="25"/>
    </row>
    <row r="2037" spans="2:2">
      <c r="B2037" s="25"/>
    </row>
    <row r="2038" spans="2:2">
      <c r="B2038" s="25"/>
    </row>
    <row r="2039" spans="2:2">
      <c r="B2039" s="25"/>
    </row>
    <row r="2040" spans="2:2">
      <c r="B2040" s="25"/>
    </row>
    <row r="2041" spans="2:2">
      <c r="B2041" s="25"/>
    </row>
    <row r="2042" spans="2:2">
      <c r="B2042" s="25"/>
    </row>
    <row r="2043" spans="2:2">
      <c r="B2043" s="25"/>
    </row>
    <row r="2044" spans="2:2">
      <c r="B2044" s="25"/>
    </row>
    <row r="2045" spans="2:2">
      <c r="B2045" s="25"/>
    </row>
    <row r="2046" spans="2:2">
      <c r="B2046" s="25"/>
    </row>
    <row r="2047" spans="2:2">
      <c r="B2047" s="25"/>
    </row>
    <row r="2048" spans="2:2">
      <c r="B2048" s="25"/>
    </row>
    <row r="2049" spans="2:2">
      <c r="B2049" s="25"/>
    </row>
    <row r="2050" spans="2:2">
      <c r="B2050" s="25"/>
    </row>
    <row r="2051" spans="2:2">
      <c r="B2051" s="25"/>
    </row>
    <row r="2052" spans="2:2">
      <c r="B2052" s="25"/>
    </row>
    <row r="2053" spans="2:2">
      <c r="B2053" s="25"/>
    </row>
    <row r="2054" spans="2:2">
      <c r="B2054" s="25"/>
    </row>
    <row r="2055" spans="2:2">
      <c r="B2055" s="25"/>
    </row>
    <row r="2056" spans="2:2">
      <c r="B2056" s="25"/>
    </row>
    <row r="2057" spans="2:2">
      <c r="B2057" s="25"/>
    </row>
    <row r="2058" spans="2:2">
      <c r="B2058" s="25"/>
    </row>
    <row r="2059" spans="2:2">
      <c r="B2059" s="25"/>
    </row>
    <row r="2060" spans="2:2">
      <c r="B2060" s="25"/>
    </row>
    <row r="2061" spans="2:2">
      <c r="B2061" s="25"/>
    </row>
    <row r="2062" spans="2:2">
      <c r="B2062" s="25"/>
    </row>
    <row r="2063" spans="2:2">
      <c r="B2063" s="25"/>
    </row>
    <row r="2064" spans="2:2">
      <c r="B2064" s="25"/>
    </row>
    <row r="2065" spans="2:2">
      <c r="B2065" s="25"/>
    </row>
    <row r="2066" spans="2:2">
      <c r="B2066" s="25"/>
    </row>
    <row r="2067" spans="2:2">
      <c r="B2067" s="25"/>
    </row>
    <row r="2068" spans="2:2">
      <c r="B2068" s="25"/>
    </row>
    <row r="2069" spans="2:2">
      <c r="B2069" s="25"/>
    </row>
    <row r="2070" spans="2:2">
      <c r="B2070" s="25"/>
    </row>
    <row r="2071" spans="2:2">
      <c r="B2071" s="25"/>
    </row>
    <row r="2072" spans="2:2">
      <c r="B2072" s="25"/>
    </row>
    <row r="2073" spans="2:2">
      <c r="B2073" s="25"/>
    </row>
    <row r="2074" spans="2:2">
      <c r="B2074" s="25"/>
    </row>
    <row r="2075" spans="2:2">
      <c r="B2075" s="25"/>
    </row>
    <row r="2076" spans="2:2">
      <c r="B2076" s="25"/>
    </row>
    <row r="2077" spans="2:2">
      <c r="B2077" s="25"/>
    </row>
    <row r="2078" spans="2:2">
      <c r="B2078" s="25"/>
    </row>
    <row r="2079" spans="2:2">
      <c r="B2079" s="25"/>
    </row>
    <row r="2080" spans="2:2">
      <c r="B2080" s="25"/>
    </row>
    <row r="2081" spans="2:2">
      <c r="B2081" s="25"/>
    </row>
    <row r="2082" spans="2:2">
      <c r="B2082" s="25"/>
    </row>
    <row r="2083" spans="2:2">
      <c r="B2083" s="25"/>
    </row>
    <row r="2084" spans="2:2">
      <c r="B2084" s="25"/>
    </row>
    <row r="2085" spans="2:2">
      <c r="B2085" s="25"/>
    </row>
    <row r="2086" spans="2:2">
      <c r="B2086" s="25"/>
    </row>
    <row r="2087" spans="2:2">
      <c r="B2087" s="25"/>
    </row>
    <row r="2088" spans="2:2">
      <c r="B2088" s="25"/>
    </row>
    <row r="2089" spans="2:2">
      <c r="B2089" s="25"/>
    </row>
    <row r="2090" spans="2:2">
      <c r="B2090" s="25"/>
    </row>
    <row r="2091" spans="2:2">
      <c r="B2091" s="25"/>
    </row>
    <row r="2092" spans="2:2">
      <c r="B2092" s="25"/>
    </row>
    <row r="2093" spans="2:2">
      <c r="B2093" s="25"/>
    </row>
    <row r="2094" spans="2:2">
      <c r="B2094" s="25"/>
    </row>
    <row r="2095" spans="2:2">
      <c r="B2095" s="25"/>
    </row>
    <row r="2096" spans="2:2">
      <c r="B2096" s="25"/>
    </row>
    <row r="2097" spans="2:2">
      <c r="B2097" s="25"/>
    </row>
    <row r="2098" spans="2:2">
      <c r="B2098" s="25"/>
    </row>
    <row r="2099" spans="2:2">
      <c r="B2099" s="25"/>
    </row>
    <row r="2100" spans="2:2">
      <c r="B2100" s="25"/>
    </row>
    <row r="2101" spans="2:2">
      <c r="B2101" s="25"/>
    </row>
    <row r="2102" spans="2:2">
      <c r="B2102" s="25"/>
    </row>
    <row r="2103" spans="2:2">
      <c r="B2103" s="25"/>
    </row>
    <row r="2104" spans="2:2">
      <c r="B2104" s="25"/>
    </row>
    <row r="2105" spans="2:2">
      <c r="B2105" s="25"/>
    </row>
    <row r="2106" spans="2:2">
      <c r="B2106" s="25"/>
    </row>
    <row r="2107" spans="2:2">
      <c r="B2107" s="25"/>
    </row>
    <row r="2108" spans="2:2">
      <c r="B2108" s="25"/>
    </row>
    <row r="2109" spans="2:2">
      <c r="B2109" s="25"/>
    </row>
    <row r="2110" spans="2:2">
      <c r="B2110" s="25"/>
    </row>
    <row r="2111" spans="2:2">
      <c r="B2111" s="25"/>
    </row>
    <row r="2112" spans="2:2">
      <c r="B2112" s="25"/>
    </row>
    <row r="2113" spans="2:2">
      <c r="B2113" s="25"/>
    </row>
    <row r="2114" spans="2:2">
      <c r="B2114" s="25"/>
    </row>
    <row r="2115" spans="2:2">
      <c r="B2115" s="25"/>
    </row>
    <row r="2116" spans="2:2">
      <c r="B2116" s="25"/>
    </row>
    <row r="2117" spans="2:2">
      <c r="B2117" s="25"/>
    </row>
    <row r="2118" spans="2:2">
      <c r="B2118" s="25"/>
    </row>
    <row r="2119" spans="2:2">
      <c r="B2119" s="25"/>
    </row>
    <row r="2120" spans="2:2">
      <c r="B2120" s="25"/>
    </row>
    <row r="2121" spans="2:2">
      <c r="B2121" s="25"/>
    </row>
    <row r="2122" spans="2:2">
      <c r="B2122" s="25"/>
    </row>
    <row r="2123" spans="2:2">
      <c r="B2123" s="25"/>
    </row>
    <row r="2124" spans="2:2">
      <c r="B2124" s="25"/>
    </row>
    <row r="2125" spans="2:2">
      <c r="B2125" s="25"/>
    </row>
    <row r="2126" spans="2:2">
      <c r="B2126" s="25"/>
    </row>
    <row r="2127" spans="2:2">
      <c r="B2127" s="25"/>
    </row>
    <row r="2128" spans="2:2">
      <c r="B2128" s="25"/>
    </row>
    <row r="2129" spans="2:2">
      <c r="B2129" s="25"/>
    </row>
    <row r="2130" spans="2:2">
      <c r="B2130" s="25"/>
    </row>
    <row r="2131" spans="2:2">
      <c r="B2131" s="25"/>
    </row>
    <row r="2132" spans="2:2">
      <c r="B2132" s="25"/>
    </row>
    <row r="2133" spans="2:2">
      <c r="B2133" s="25"/>
    </row>
    <row r="2134" spans="2:2">
      <c r="B2134" s="25"/>
    </row>
    <row r="2135" spans="2:2">
      <c r="B2135" s="25"/>
    </row>
    <row r="2136" spans="2:2">
      <c r="B2136" s="25"/>
    </row>
    <row r="2137" spans="2:2">
      <c r="B2137" s="25"/>
    </row>
    <row r="2138" spans="2:2">
      <c r="B2138" s="25"/>
    </row>
    <row r="2139" spans="2:2">
      <c r="B2139" s="25"/>
    </row>
    <row r="2140" spans="2:2">
      <c r="B2140" s="25"/>
    </row>
    <row r="2141" spans="2:2">
      <c r="B2141" s="25"/>
    </row>
    <row r="2142" spans="2:2">
      <c r="B2142" s="25"/>
    </row>
    <row r="2143" spans="2:2">
      <c r="B2143" s="25"/>
    </row>
    <row r="2144" spans="2:2">
      <c r="B2144" s="25"/>
    </row>
    <row r="2145" spans="2:2">
      <c r="B2145" s="25"/>
    </row>
    <row r="2146" spans="2:2">
      <c r="B2146" s="25"/>
    </row>
    <row r="2147" spans="2:2">
      <c r="B2147" s="25"/>
    </row>
    <row r="2148" spans="2:2">
      <c r="B2148" s="25"/>
    </row>
    <row r="2149" spans="2:2">
      <c r="B2149" s="25"/>
    </row>
    <row r="2150" spans="2:2">
      <c r="B2150" s="25"/>
    </row>
    <row r="2151" spans="2:2">
      <c r="B2151" s="25"/>
    </row>
    <row r="2152" spans="2:2">
      <c r="B2152" s="25"/>
    </row>
    <row r="2153" spans="2:2">
      <c r="B2153" s="25"/>
    </row>
    <row r="2154" spans="2:2">
      <c r="B2154" s="25"/>
    </row>
    <row r="2155" spans="2:2">
      <c r="B2155" s="25"/>
    </row>
    <row r="2156" spans="2:2">
      <c r="B2156" s="25"/>
    </row>
    <row r="2157" spans="2:2">
      <c r="B2157" s="25"/>
    </row>
    <row r="2158" spans="2:2">
      <c r="B2158" s="25"/>
    </row>
    <row r="2159" spans="2:2">
      <c r="B2159" s="25"/>
    </row>
    <row r="2160" spans="2:2">
      <c r="B2160" s="25"/>
    </row>
    <row r="2161" spans="2:2">
      <c r="B2161" s="25"/>
    </row>
    <row r="2162" spans="2:2">
      <c r="B2162" s="25"/>
    </row>
    <row r="2163" spans="2:2">
      <c r="B2163" s="25"/>
    </row>
    <row r="2164" spans="2:2">
      <c r="B2164" s="25"/>
    </row>
    <row r="2165" spans="2:2">
      <c r="B2165" s="25"/>
    </row>
    <row r="2166" spans="2:2">
      <c r="B2166" s="25"/>
    </row>
    <row r="2167" spans="2:2">
      <c r="B2167" s="25"/>
    </row>
    <row r="2168" spans="2:2">
      <c r="B2168" s="25"/>
    </row>
    <row r="2169" spans="2:2">
      <c r="B2169" s="25"/>
    </row>
    <row r="2170" spans="2:2">
      <c r="B2170" s="25"/>
    </row>
    <row r="2171" spans="2:2">
      <c r="B2171" s="25"/>
    </row>
    <row r="2172" spans="2:2">
      <c r="B2172" s="25"/>
    </row>
    <row r="2173" spans="2:2">
      <c r="B2173" s="25"/>
    </row>
    <row r="2174" spans="2:2">
      <c r="B2174" s="25"/>
    </row>
    <row r="2175" spans="2:2">
      <c r="B2175" s="25"/>
    </row>
    <row r="2176" spans="2:2">
      <c r="B2176" s="25"/>
    </row>
    <row r="2177" spans="2:2">
      <c r="B2177" s="25"/>
    </row>
    <row r="2178" spans="2:2">
      <c r="B2178" s="25"/>
    </row>
    <row r="2179" spans="2:2">
      <c r="B2179" s="25"/>
    </row>
    <row r="2180" spans="2:2">
      <c r="B2180" s="25"/>
    </row>
    <row r="2181" spans="2:2">
      <c r="B2181" s="25"/>
    </row>
    <row r="2182" spans="2:2">
      <c r="B2182" s="25"/>
    </row>
    <row r="2183" spans="2:2">
      <c r="B2183" s="25"/>
    </row>
    <row r="2184" spans="2:2">
      <c r="B2184" s="25"/>
    </row>
    <row r="2185" spans="2:2">
      <c r="B2185" s="25"/>
    </row>
    <row r="2186" spans="2:2">
      <c r="B2186" s="25"/>
    </row>
    <row r="2187" spans="2:2">
      <c r="B2187" s="25"/>
    </row>
    <row r="2188" spans="2:2">
      <c r="B2188" s="25"/>
    </row>
    <row r="2189" spans="2:2">
      <c r="B2189" s="25"/>
    </row>
    <row r="2190" spans="2:2">
      <c r="B2190" s="25"/>
    </row>
    <row r="2191" spans="2:2">
      <c r="B2191" s="25"/>
    </row>
    <row r="2192" spans="2:2">
      <c r="B2192" s="25"/>
    </row>
    <row r="2193" spans="2:2">
      <c r="B2193" s="25"/>
    </row>
    <row r="2194" spans="2:2">
      <c r="B2194" s="25"/>
    </row>
    <row r="2195" spans="2:2">
      <c r="B2195" s="25"/>
    </row>
    <row r="2196" spans="2:2">
      <c r="B2196" s="25"/>
    </row>
    <row r="2197" spans="2:2">
      <c r="B2197" s="25"/>
    </row>
    <row r="2198" spans="2:2">
      <c r="B2198" s="25"/>
    </row>
    <row r="2199" spans="2:2">
      <c r="B2199" s="25"/>
    </row>
    <row r="2200" spans="2:2">
      <c r="B2200" s="25"/>
    </row>
    <row r="2201" spans="2:2">
      <c r="B2201" s="25"/>
    </row>
    <row r="2202" spans="2:2">
      <c r="B2202" s="25"/>
    </row>
    <row r="2203" spans="2:2">
      <c r="B2203" s="25"/>
    </row>
    <row r="2204" spans="2:2">
      <c r="B2204" s="25"/>
    </row>
    <row r="2205" spans="2:2">
      <c r="B2205" s="25"/>
    </row>
    <row r="2206" spans="2:2">
      <c r="B2206" s="25"/>
    </row>
    <row r="2207" spans="2:2">
      <c r="B2207" s="25"/>
    </row>
    <row r="2208" spans="2:2">
      <c r="B2208" s="25"/>
    </row>
    <row r="2209" spans="2:2">
      <c r="B2209" s="25"/>
    </row>
    <row r="2210" spans="2:2">
      <c r="B2210" s="25"/>
    </row>
    <row r="2211" spans="2:2">
      <c r="B2211" s="25"/>
    </row>
    <row r="2212" spans="2:2">
      <c r="B2212" s="25"/>
    </row>
    <row r="2213" spans="2:2">
      <c r="B2213" s="25"/>
    </row>
    <row r="2214" spans="2:2">
      <c r="B2214" s="25"/>
    </row>
    <row r="2215" spans="2:2">
      <c r="B2215" s="25"/>
    </row>
    <row r="2216" spans="2:2">
      <c r="B2216" s="25"/>
    </row>
    <row r="2217" spans="2:2">
      <c r="B2217" s="25"/>
    </row>
    <row r="2218" spans="2:2">
      <c r="B2218" s="25"/>
    </row>
    <row r="2219" spans="2:2">
      <c r="B2219" s="25"/>
    </row>
    <row r="2220" spans="2:2">
      <c r="B2220" s="25"/>
    </row>
    <row r="2221" spans="2:2">
      <c r="B2221" s="25"/>
    </row>
    <row r="2222" spans="2:2">
      <c r="B2222" s="25"/>
    </row>
    <row r="2223" spans="2:2">
      <c r="B2223" s="25"/>
    </row>
    <row r="2224" spans="2:2">
      <c r="B2224" s="25"/>
    </row>
    <row r="2225" spans="2:2">
      <c r="B2225" s="25"/>
    </row>
    <row r="2226" spans="2:2">
      <c r="B2226" s="25"/>
    </row>
    <row r="2227" spans="2:2">
      <c r="B2227" s="25"/>
    </row>
    <row r="2228" spans="2:2">
      <c r="B2228" s="25"/>
    </row>
    <row r="2229" spans="2:2">
      <c r="B2229" s="25"/>
    </row>
    <row r="2230" spans="2:2">
      <c r="B2230" s="25"/>
    </row>
    <row r="2231" spans="2:2">
      <c r="B2231" s="25"/>
    </row>
    <row r="2232" spans="2:2">
      <c r="B2232" s="25"/>
    </row>
    <row r="2233" spans="2:2">
      <c r="B2233" s="25"/>
    </row>
    <row r="2234" spans="2:2">
      <c r="B2234" s="25"/>
    </row>
    <row r="2235" spans="2:2">
      <c r="B2235" s="25"/>
    </row>
    <row r="2236" spans="2:2">
      <c r="B2236" s="25"/>
    </row>
    <row r="2237" spans="2:2">
      <c r="B2237" s="25"/>
    </row>
    <row r="2238" spans="2:2">
      <c r="B2238" s="25"/>
    </row>
    <row r="2239" spans="2:2">
      <c r="B2239" s="25"/>
    </row>
    <row r="2240" spans="2:2">
      <c r="B2240" s="25"/>
    </row>
    <row r="2241" spans="2:2">
      <c r="B2241" s="25"/>
    </row>
    <row r="2242" spans="2:2">
      <c r="B2242" s="25"/>
    </row>
    <row r="2243" spans="2:2">
      <c r="B2243" s="25"/>
    </row>
    <row r="2244" spans="2:2">
      <c r="B2244" s="25"/>
    </row>
    <row r="2245" spans="2:2">
      <c r="B2245" s="25"/>
    </row>
    <row r="2246" spans="2:2">
      <c r="B2246" s="25"/>
    </row>
    <row r="2247" spans="2:2">
      <c r="B2247" s="25"/>
    </row>
    <row r="2248" spans="2:2">
      <c r="B2248" s="25"/>
    </row>
    <row r="2249" spans="2:2">
      <c r="B2249" s="25"/>
    </row>
    <row r="2250" spans="2:2">
      <c r="B2250" s="25"/>
    </row>
    <row r="2251" spans="2:2">
      <c r="B2251" s="25"/>
    </row>
    <row r="2252" spans="2:2">
      <c r="B2252" s="25"/>
    </row>
    <row r="2253" spans="2:2">
      <c r="B2253" s="25"/>
    </row>
    <row r="2254" spans="2:2">
      <c r="B2254" s="25"/>
    </row>
    <row r="2255" spans="2:2">
      <c r="B2255" s="25"/>
    </row>
    <row r="2256" spans="2:2">
      <c r="B2256" s="25"/>
    </row>
    <row r="2257" spans="2:2">
      <c r="B2257" s="25"/>
    </row>
    <row r="2258" spans="2:2">
      <c r="B2258" s="25"/>
    </row>
    <row r="2259" spans="2:2">
      <c r="B2259" s="25"/>
    </row>
    <row r="2260" spans="2:2">
      <c r="B2260" s="25"/>
    </row>
    <row r="2261" spans="2:2">
      <c r="B2261" s="25"/>
    </row>
    <row r="2262" spans="2:2">
      <c r="B2262" s="25"/>
    </row>
    <row r="2263" spans="2:2">
      <c r="B2263" s="25"/>
    </row>
    <row r="2264" spans="2:2">
      <c r="B2264" s="25"/>
    </row>
    <row r="2265" spans="2:2">
      <c r="B2265" s="25"/>
    </row>
    <row r="2266" spans="2:2">
      <c r="B2266" s="25"/>
    </row>
    <row r="2267" spans="2:2">
      <c r="B2267" s="25"/>
    </row>
    <row r="2268" spans="2:2">
      <c r="B2268" s="25"/>
    </row>
    <row r="2269" spans="2:2">
      <c r="B2269" s="25"/>
    </row>
    <row r="2270" spans="2:2">
      <c r="B2270" s="25"/>
    </row>
    <row r="2271" spans="2:2">
      <c r="B2271" s="25"/>
    </row>
    <row r="2272" spans="2:2">
      <c r="B2272" s="25"/>
    </row>
    <row r="2273" spans="2:2">
      <c r="B2273" s="25"/>
    </row>
    <row r="2274" spans="2:2">
      <c r="B2274" s="25"/>
    </row>
    <row r="2275" spans="2:2">
      <c r="B2275" s="25"/>
    </row>
    <row r="2276" spans="2:2">
      <c r="B2276" s="25"/>
    </row>
    <row r="2277" spans="2:2">
      <c r="B2277" s="25"/>
    </row>
    <row r="2278" spans="2:2">
      <c r="B2278" s="25"/>
    </row>
    <row r="2279" spans="2:2">
      <c r="B2279" s="25"/>
    </row>
    <row r="2280" spans="2:2">
      <c r="B2280" s="25"/>
    </row>
    <row r="2281" spans="2:2">
      <c r="B2281" s="25"/>
    </row>
    <row r="2282" spans="2:2">
      <c r="B2282" s="25"/>
    </row>
    <row r="2283" spans="2:2">
      <c r="B2283" s="25"/>
    </row>
    <row r="2284" spans="2:2">
      <c r="B2284" s="25"/>
    </row>
    <row r="2285" spans="2:2">
      <c r="B2285" s="25"/>
    </row>
    <row r="2286" spans="2:2">
      <c r="B2286" s="25"/>
    </row>
    <row r="2287" spans="2:2">
      <c r="B2287" s="25"/>
    </row>
    <row r="2288" spans="2:2">
      <c r="B2288" s="25"/>
    </row>
    <row r="2289" spans="2:2">
      <c r="B2289" s="25"/>
    </row>
    <row r="2290" spans="2:2">
      <c r="B2290" s="25"/>
    </row>
    <row r="2291" spans="2:2">
      <c r="B2291" s="25"/>
    </row>
    <row r="2292" spans="2:2">
      <c r="B2292" s="25"/>
    </row>
    <row r="2293" spans="2:2">
      <c r="B2293" s="25"/>
    </row>
    <row r="2294" spans="2:2">
      <c r="B2294" s="25"/>
    </row>
    <row r="2295" spans="2:2">
      <c r="B2295" s="25"/>
    </row>
    <row r="2296" spans="2:2">
      <c r="B2296" s="25"/>
    </row>
    <row r="2297" spans="2:2">
      <c r="B2297" s="25"/>
    </row>
    <row r="2298" spans="2:2">
      <c r="B2298" s="25"/>
    </row>
    <row r="2299" spans="2:2">
      <c r="B2299" s="25"/>
    </row>
    <row r="2300" spans="2:2">
      <c r="B2300" s="25"/>
    </row>
    <row r="2301" spans="2:2">
      <c r="B2301" s="25"/>
    </row>
    <row r="2302" spans="2:2">
      <c r="B2302" s="25"/>
    </row>
    <row r="2303" spans="2:2">
      <c r="B2303" s="25"/>
    </row>
    <row r="2304" spans="2:2">
      <c r="B2304" s="25"/>
    </row>
    <row r="2305" spans="2:2">
      <c r="B2305" s="25"/>
    </row>
    <row r="2306" spans="2:2">
      <c r="B2306" s="25"/>
    </row>
    <row r="2307" spans="2:2">
      <c r="B2307" s="25"/>
    </row>
    <row r="2308" spans="2:2">
      <c r="B2308" s="25"/>
    </row>
    <row r="2309" spans="2:2">
      <c r="B2309" s="25"/>
    </row>
    <row r="2310" spans="2:2">
      <c r="B2310" s="25"/>
    </row>
    <row r="2311" spans="2:2">
      <c r="B2311" s="25"/>
    </row>
    <row r="2312" spans="2:2">
      <c r="B2312" s="25"/>
    </row>
    <row r="2313" spans="2:2">
      <c r="B2313" s="25"/>
    </row>
    <row r="2314" spans="2:2">
      <c r="B2314" s="25"/>
    </row>
    <row r="2315" spans="2:2">
      <c r="B2315" s="25"/>
    </row>
    <row r="2316" spans="2:2">
      <c r="B2316" s="25"/>
    </row>
    <row r="2317" spans="2:2">
      <c r="B2317" s="25"/>
    </row>
    <row r="2318" spans="2:2">
      <c r="B2318" s="25"/>
    </row>
    <row r="2319" spans="2:2">
      <c r="B2319" s="25"/>
    </row>
    <row r="2320" spans="2:2">
      <c r="B2320" s="25"/>
    </row>
    <row r="2321" spans="2:2">
      <c r="B2321" s="25"/>
    </row>
    <row r="2322" spans="2:2">
      <c r="B2322" s="25"/>
    </row>
    <row r="2323" spans="2:2">
      <c r="B2323" s="25"/>
    </row>
    <row r="2324" spans="2:2">
      <c r="B2324" s="25"/>
    </row>
    <row r="2325" spans="2:2">
      <c r="B2325" s="25"/>
    </row>
    <row r="2326" spans="2:2">
      <c r="B2326" s="25"/>
    </row>
    <row r="2327" spans="2:2">
      <c r="B2327" s="25"/>
    </row>
    <row r="2328" spans="2:2">
      <c r="B2328" s="25"/>
    </row>
    <row r="2329" spans="2:2">
      <c r="B2329" s="25"/>
    </row>
    <row r="2330" spans="2:2">
      <c r="B2330" s="25"/>
    </row>
    <row r="2331" spans="2:2">
      <c r="B2331" s="25"/>
    </row>
    <row r="2332" spans="2:2">
      <c r="B2332" s="25"/>
    </row>
    <row r="2333" spans="2:2">
      <c r="B2333" s="25"/>
    </row>
    <row r="2334" spans="2:2">
      <c r="B2334" s="25"/>
    </row>
    <row r="2335" spans="2:2">
      <c r="B2335" s="25"/>
    </row>
    <row r="2336" spans="2:2">
      <c r="B2336" s="25"/>
    </row>
    <row r="2337" spans="2:2">
      <c r="B2337" s="25"/>
    </row>
    <row r="2338" spans="2:2">
      <c r="B2338" s="25"/>
    </row>
    <row r="2339" spans="2:2">
      <c r="B2339" s="25"/>
    </row>
    <row r="2340" spans="2:2">
      <c r="B2340" s="25"/>
    </row>
    <row r="2341" spans="2:2">
      <c r="B2341" s="25"/>
    </row>
    <row r="2342" spans="2:2">
      <c r="B2342" s="25"/>
    </row>
    <row r="2343" spans="2:2">
      <c r="B2343" s="25"/>
    </row>
    <row r="2344" spans="2:2">
      <c r="B2344" s="25"/>
    </row>
    <row r="2345" spans="2:2">
      <c r="B2345" s="25"/>
    </row>
    <row r="2346" spans="2:2">
      <c r="B2346" s="25"/>
    </row>
    <row r="2347" spans="2:2">
      <c r="B2347" s="25"/>
    </row>
    <row r="2348" spans="2:2">
      <c r="B2348" s="25"/>
    </row>
    <row r="2349" spans="2:2">
      <c r="B2349" s="25"/>
    </row>
    <row r="2350" spans="2:2">
      <c r="B2350" s="25"/>
    </row>
    <row r="2351" spans="2:2">
      <c r="B2351" s="25"/>
    </row>
    <row r="2352" spans="2:2">
      <c r="B2352" s="25"/>
    </row>
    <row r="2353" spans="2:2">
      <c r="B2353" s="25"/>
    </row>
    <row r="2354" spans="2:2">
      <c r="B2354" s="25"/>
    </row>
    <row r="2355" spans="2:2">
      <c r="B2355" s="25"/>
    </row>
    <row r="2356" spans="2:2">
      <c r="B2356" s="25"/>
    </row>
    <row r="2357" spans="2:2">
      <c r="B2357" s="25"/>
    </row>
    <row r="2358" spans="2:2">
      <c r="B2358" s="25"/>
    </row>
    <row r="2359" spans="2:2">
      <c r="B2359" s="25"/>
    </row>
    <row r="2360" spans="2:2">
      <c r="B2360" s="25"/>
    </row>
    <row r="2361" spans="2:2">
      <c r="B2361" s="25"/>
    </row>
    <row r="2362" spans="2:2">
      <c r="B2362" s="25"/>
    </row>
    <row r="2363" spans="2:2">
      <c r="B2363" s="25"/>
    </row>
    <row r="2364" spans="2:2">
      <c r="B2364" s="25"/>
    </row>
    <row r="2365" spans="2:2">
      <c r="B2365" s="25"/>
    </row>
    <row r="2366" spans="2:2">
      <c r="B2366" s="25"/>
    </row>
    <row r="2367" spans="2:2">
      <c r="B2367" s="25"/>
    </row>
    <row r="2368" spans="2:2">
      <c r="B2368" s="25"/>
    </row>
    <row r="2369" spans="2:2">
      <c r="B2369" s="25"/>
    </row>
    <row r="2370" spans="2:2">
      <c r="B2370" s="25"/>
    </row>
    <row r="2371" spans="2:2">
      <c r="B2371" s="25"/>
    </row>
    <row r="2372" spans="2:2">
      <c r="B2372" s="25"/>
    </row>
    <row r="2373" spans="2:2">
      <c r="B2373" s="25"/>
    </row>
    <row r="2374" spans="2:2">
      <c r="B2374" s="25"/>
    </row>
    <row r="2375" spans="2:2">
      <c r="B2375" s="25"/>
    </row>
    <row r="2376" spans="2:2">
      <c r="B2376" s="25"/>
    </row>
    <row r="2377" spans="2:2">
      <c r="B2377" s="25"/>
    </row>
    <row r="2378" spans="2:2">
      <c r="B2378" s="25"/>
    </row>
    <row r="2379" spans="2:2">
      <c r="B2379" s="25"/>
    </row>
    <row r="2380" spans="2:2">
      <c r="B2380" s="25"/>
    </row>
    <row r="2381" spans="2:2">
      <c r="B2381" s="25"/>
    </row>
    <row r="2382" spans="2:2">
      <c r="B2382" s="25"/>
    </row>
    <row r="2383" spans="2:2">
      <c r="B2383" s="25"/>
    </row>
    <row r="2384" spans="2:2">
      <c r="B2384" s="25"/>
    </row>
    <row r="2385" spans="2:2">
      <c r="B2385" s="25"/>
    </row>
    <row r="2386" spans="2:2">
      <c r="B2386" s="25"/>
    </row>
    <row r="2387" spans="2:2">
      <c r="B2387" s="25"/>
    </row>
    <row r="2388" spans="2:2">
      <c r="B2388" s="25"/>
    </row>
    <row r="2389" spans="2:2">
      <c r="B2389" s="25"/>
    </row>
    <row r="2390" spans="2:2">
      <c r="B2390" s="25"/>
    </row>
    <row r="2391" spans="2:2">
      <c r="B2391" s="25"/>
    </row>
    <row r="2392" spans="2:2">
      <c r="B2392" s="25"/>
    </row>
    <row r="2393" spans="2:2">
      <c r="B2393" s="25"/>
    </row>
    <row r="2394" spans="2:2">
      <c r="B2394" s="25"/>
    </row>
    <row r="2395" spans="2:2">
      <c r="B2395" s="25"/>
    </row>
    <row r="2396" spans="2:2">
      <c r="B2396" s="25"/>
    </row>
    <row r="2397" spans="2:2">
      <c r="B2397" s="25"/>
    </row>
    <row r="2398" spans="2:2">
      <c r="B2398" s="25"/>
    </row>
    <row r="2399" spans="2:2">
      <c r="B2399" s="25"/>
    </row>
    <row r="2400" spans="2:2">
      <c r="B2400" s="25"/>
    </row>
    <row r="2401" spans="2:2">
      <c r="B2401" s="25"/>
    </row>
    <row r="2402" spans="2:2">
      <c r="B2402" s="25"/>
    </row>
    <row r="2403" spans="2:2">
      <c r="B2403" s="25"/>
    </row>
    <row r="2404" spans="2:2">
      <c r="B2404" s="25"/>
    </row>
    <row r="2405" spans="2:2">
      <c r="B2405" s="25"/>
    </row>
    <row r="2406" spans="2:2">
      <c r="B2406" s="25"/>
    </row>
    <row r="2407" spans="2:2">
      <c r="B2407" s="25"/>
    </row>
    <row r="2408" spans="2:2">
      <c r="B2408" s="25"/>
    </row>
    <row r="2409" spans="2:2">
      <c r="B2409" s="25"/>
    </row>
    <row r="2410" spans="2:2">
      <c r="B2410" s="25"/>
    </row>
    <row r="2411" spans="2:2">
      <c r="B2411" s="25"/>
    </row>
    <row r="2412" spans="2:2">
      <c r="B2412" s="25"/>
    </row>
    <row r="2413" spans="2:2">
      <c r="B2413" s="25"/>
    </row>
    <row r="2414" spans="2:2">
      <c r="B2414" s="25"/>
    </row>
    <row r="2415" spans="2:2">
      <c r="B2415" s="25"/>
    </row>
    <row r="2416" spans="2:2">
      <c r="B2416" s="25"/>
    </row>
    <row r="2417" spans="2:2">
      <c r="B2417" s="25"/>
    </row>
    <row r="2418" spans="2:2">
      <c r="B2418" s="25"/>
    </row>
    <row r="2419" spans="2:2">
      <c r="B2419" s="25"/>
    </row>
    <row r="2420" spans="2:2">
      <c r="B2420" s="25"/>
    </row>
    <row r="2421" spans="2:2">
      <c r="B2421" s="25"/>
    </row>
    <row r="2422" spans="2:2">
      <c r="B2422" s="25"/>
    </row>
    <row r="2423" spans="2:2">
      <c r="B2423" s="25"/>
    </row>
    <row r="2424" spans="2:2">
      <c r="B2424" s="25"/>
    </row>
    <row r="2425" spans="2:2">
      <c r="B2425" s="25"/>
    </row>
    <row r="2426" spans="2:2">
      <c r="B2426" s="25"/>
    </row>
    <row r="2427" spans="2:2">
      <c r="B2427" s="25"/>
    </row>
    <row r="2428" spans="2:2">
      <c r="B2428" s="25"/>
    </row>
    <row r="2429" spans="2:2">
      <c r="B2429" s="25"/>
    </row>
    <row r="2430" spans="2:2">
      <c r="B2430" s="25"/>
    </row>
    <row r="2431" spans="2:2">
      <c r="B2431" s="25"/>
    </row>
    <row r="2432" spans="2:2">
      <c r="B2432" s="25"/>
    </row>
    <row r="2433" spans="2:2">
      <c r="B2433" s="25"/>
    </row>
    <row r="2434" spans="2:2">
      <c r="B2434" s="25"/>
    </row>
    <row r="2435" spans="2:2">
      <c r="B2435" s="25"/>
    </row>
    <row r="2436" spans="2:2">
      <c r="B2436" s="25"/>
    </row>
    <row r="2437" spans="2:2">
      <c r="B2437" s="25"/>
    </row>
    <row r="2438" spans="2:2">
      <c r="B2438" s="25"/>
    </row>
    <row r="2439" spans="2:2">
      <c r="B2439" s="25"/>
    </row>
    <row r="2440" spans="2:2">
      <c r="B2440" s="25"/>
    </row>
    <row r="2441" spans="2:2">
      <c r="B2441" s="25"/>
    </row>
    <row r="2442" spans="2:2">
      <c r="B2442" s="25"/>
    </row>
    <row r="2443" spans="2:2">
      <c r="B2443" s="25"/>
    </row>
    <row r="2444" spans="2:2">
      <c r="B2444" s="25"/>
    </row>
    <row r="2445" spans="2:2">
      <c r="B2445" s="25"/>
    </row>
    <row r="2446" spans="2:2">
      <c r="B2446" s="25"/>
    </row>
    <row r="2447" spans="2:2">
      <c r="B2447" s="25"/>
    </row>
    <row r="2448" spans="2:2">
      <c r="B2448" s="25"/>
    </row>
    <row r="2449" spans="2:2">
      <c r="B2449" s="25"/>
    </row>
    <row r="2450" spans="2:2">
      <c r="B2450" s="25"/>
    </row>
    <row r="2451" spans="2:2">
      <c r="B2451" s="25"/>
    </row>
    <row r="2452" spans="2:2">
      <c r="B2452" s="25"/>
    </row>
    <row r="2453" spans="2:2">
      <c r="B2453" s="25"/>
    </row>
    <row r="2454" spans="2:2">
      <c r="B2454" s="25"/>
    </row>
    <row r="2455" spans="2:2">
      <c r="B2455" s="25"/>
    </row>
    <row r="2456" spans="2:2">
      <c r="B2456" s="25"/>
    </row>
    <row r="2457" spans="2:2">
      <c r="B2457" s="25"/>
    </row>
    <row r="2458" spans="2:2">
      <c r="B2458" s="25"/>
    </row>
    <row r="2459" spans="2:2">
      <c r="B2459" s="25"/>
    </row>
    <row r="2460" spans="2:2">
      <c r="B2460" s="25"/>
    </row>
    <row r="2461" spans="2:2">
      <c r="B2461" s="25"/>
    </row>
    <row r="2462" spans="2:2">
      <c r="B2462" s="25"/>
    </row>
    <row r="2463" spans="2:2">
      <c r="B2463" s="25"/>
    </row>
    <row r="2464" spans="2:2">
      <c r="B2464" s="25"/>
    </row>
    <row r="2465" spans="2:2">
      <c r="B2465" s="25"/>
    </row>
    <row r="2466" spans="2:2">
      <c r="B2466" s="25"/>
    </row>
    <row r="2467" spans="2:2">
      <c r="B2467" s="25"/>
    </row>
    <row r="2468" spans="2:2">
      <c r="B2468" s="25"/>
    </row>
    <row r="2469" spans="2:2">
      <c r="B2469" s="25"/>
    </row>
    <row r="2470" spans="2:2">
      <c r="B2470" s="25"/>
    </row>
    <row r="2471" spans="2:2">
      <c r="B2471" s="25"/>
    </row>
    <row r="2472" spans="2:2">
      <c r="B2472" s="25"/>
    </row>
    <row r="2473" spans="2:2">
      <c r="B2473" s="25"/>
    </row>
    <row r="2474" spans="2:2">
      <c r="B2474" s="25"/>
    </row>
    <row r="2475" spans="2:2">
      <c r="B2475" s="25"/>
    </row>
    <row r="2476" spans="2:2">
      <c r="B2476" s="25"/>
    </row>
    <row r="2477" spans="2:2">
      <c r="B2477" s="25"/>
    </row>
    <row r="2478" spans="2:2">
      <c r="B2478" s="25"/>
    </row>
    <row r="2479" spans="2:2">
      <c r="B2479" s="25"/>
    </row>
    <row r="2480" spans="2:2">
      <c r="B2480" s="25"/>
    </row>
    <row r="2481" spans="2:2">
      <c r="B2481" s="25"/>
    </row>
    <row r="2482" spans="2:2">
      <c r="B2482" s="25"/>
    </row>
    <row r="2483" spans="2:2">
      <c r="B2483" s="25"/>
    </row>
    <row r="2484" spans="2:2">
      <c r="B2484" s="25"/>
    </row>
    <row r="2485" spans="2:2">
      <c r="B2485" s="25"/>
    </row>
    <row r="2486" spans="2:2">
      <c r="B2486" s="25"/>
    </row>
    <row r="2487" spans="2:2">
      <c r="B2487" s="25"/>
    </row>
    <row r="2488" spans="2:2">
      <c r="B2488" s="25"/>
    </row>
    <row r="2489" spans="2:2">
      <c r="B2489" s="25"/>
    </row>
    <row r="2490" spans="2:2">
      <c r="B2490" s="25"/>
    </row>
    <row r="2491" spans="2:2">
      <c r="B2491" s="25"/>
    </row>
    <row r="2492" spans="2:2">
      <c r="B2492" s="25"/>
    </row>
    <row r="2493" spans="2:2">
      <c r="B2493" s="25"/>
    </row>
    <row r="2494" spans="2:2">
      <c r="B2494" s="25"/>
    </row>
    <row r="2495" spans="2:2">
      <c r="B2495" s="25"/>
    </row>
    <row r="2496" spans="2:2">
      <c r="B2496" s="25"/>
    </row>
    <row r="2497" spans="2:2">
      <c r="B2497" s="25"/>
    </row>
    <row r="2498" spans="2:2">
      <c r="B2498" s="25"/>
    </row>
    <row r="2499" spans="2:2">
      <c r="B2499" s="25"/>
    </row>
    <row r="2500" spans="2:2">
      <c r="B2500" s="25"/>
    </row>
    <row r="2501" spans="2:2">
      <c r="B2501" s="25"/>
    </row>
    <row r="2502" spans="2:2">
      <c r="B2502" s="25"/>
    </row>
    <row r="2503" spans="2:2">
      <c r="B2503" s="25"/>
    </row>
    <row r="2504" spans="2:2">
      <c r="B2504" s="25"/>
    </row>
    <row r="2505" spans="2:2">
      <c r="B2505" s="25"/>
    </row>
    <row r="2506" spans="2:2">
      <c r="B2506" s="25"/>
    </row>
    <row r="2507" spans="2:2">
      <c r="B2507" s="25"/>
    </row>
    <row r="2508" spans="2:2">
      <c r="B2508" s="25"/>
    </row>
    <row r="2509" spans="2:2">
      <c r="B2509" s="25"/>
    </row>
    <row r="2510" spans="2:2">
      <c r="B2510" s="25"/>
    </row>
    <row r="2511" spans="2:2">
      <c r="B2511" s="25"/>
    </row>
    <row r="2512" spans="2:2">
      <c r="B2512" s="25"/>
    </row>
    <row r="2513" spans="2:2">
      <c r="B2513" s="25"/>
    </row>
    <row r="2514" spans="2:2">
      <c r="B2514" s="25"/>
    </row>
    <row r="2515" spans="2:2">
      <c r="B2515" s="25"/>
    </row>
    <row r="2516" spans="2:2">
      <c r="B2516" s="25"/>
    </row>
    <row r="2517" spans="2:2">
      <c r="B2517" s="25"/>
    </row>
    <row r="2518" spans="2:2">
      <c r="B2518" s="25"/>
    </row>
    <row r="2519" spans="2:2">
      <c r="B2519" s="25"/>
    </row>
    <row r="2520" spans="2:2">
      <c r="B2520" s="25"/>
    </row>
    <row r="2521" spans="2:2">
      <c r="B2521" s="25"/>
    </row>
    <row r="2522" spans="2:2">
      <c r="B2522" s="25"/>
    </row>
    <row r="2523" spans="2:2">
      <c r="B2523" s="25"/>
    </row>
    <row r="2524" spans="2:2">
      <c r="B2524" s="25"/>
    </row>
    <row r="2525" spans="2:2">
      <c r="B2525" s="25"/>
    </row>
    <row r="2526" spans="2:2">
      <c r="B2526" s="25"/>
    </row>
    <row r="2527" spans="2:2">
      <c r="B2527" s="25"/>
    </row>
    <row r="2528" spans="2:2">
      <c r="B2528" s="25"/>
    </row>
    <row r="2529" spans="2:2">
      <c r="B2529" s="25"/>
    </row>
    <row r="2530" spans="2:2">
      <c r="B2530" s="25"/>
    </row>
    <row r="2531" spans="2:2">
      <c r="B2531" s="25"/>
    </row>
    <row r="2532" spans="2:2">
      <c r="B2532" s="25"/>
    </row>
    <row r="2533" spans="2:2">
      <c r="B2533" s="25"/>
    </row>
    <row r="2534" spans="2:2">
      <c r="B2534" s="25"/>
    </row>
    <row r="2535" spans="2:2">
      <c r="B2535" s="25"/>
    </row>
    <row r="2536" spans="2:2">
      <c r="B2536" s="25"/>
    </row>
    <row r="2537" spans="2:2">
      <c r="B2537" s="25"/>
    </row>
    <row r="2538" spans="2:2">
      <c r="B2538" s="25"/>
    </row>
    <row r="2539" spans="2:2">
      <c r="B2539" s="25"/>
    </row>
    <row r="2540" spans="2:2">
      <c r="B2540" s="25"/>
    </row>
    <row r="2541" spans="2:2">
      <c r="B2541" s="25"/>
    </row>
    <row r="2542" spans="2:2">
      <c r="B2542" s="25"/>
    </row>
    <row r="2543" spans="2:2">
      <c r="B2543" s="25"/>
    </row>
    <row r="2544" spans="2:2">
      <c r="B2544" s="25"/>
    </row>
    <row r="2545" spans="2:2">
      <c r="B2545" s="25"/>
    </row>
    <row r="2546" spans="2:2">
      <c r="B2546" s="25"/>
    </row>
    <row r="2547" spans="2:2">
      <c r="B2547" s="25"/>
    </row>
    <row r="2548" spans="2:2">
      <c r="B2548" s="25"/>
    </row>
    <row r="2549" spans="2:2">
      <c r="B2549" s="25"/>
    </row>
    <row r="2550" spans="2:2">
      <c r="B2550" s="25"/>
    </row>
    <row r="2551" spans="2:2">
      <c r="B2551" s="25"/>
    </row>
    <row r="2552" spans="2:2">
      <c r="B2552" s="25"/>
    </row>
    <row r="2553" spans="2:2">
      <c r="B2553" s="25"/>
    </row>
    <row r="2554" spans="2:2">
      <c r="B2554" s="25"/>
    </row>
    <row r="2555" spans="2:2">
      <c r="B2555" s="25"/>
    </row>
    <row r="2556" spans="2:2">
      <c r="B2556" s="25"/>
    </row>
    <row r="2557" spans="2:2">
      <c r="B2557" s="25"/>
    </row>
    <row r="2558" spans="2:2">
      <c r="B2558" s="25"/>
    </row>
    <row r="2559" spans="2:2">
      <c r="B2559" s="25"/>
    </row>
    <row r="2560" spans="2:2">
      <c r="B2560" s="25"/>
    </row>
    <row r="2561" spans="2:2">
      <c r="B2561" s="25"/>
    </row>
    <row r="2562" spans="2:2">
      <c r="B2562" s="25"/>
    </row>
    <row r="2563" spans="2:2">
      <c r="B2563" s="25"/>
    </row>
    <row r="2564" spans="2:2">
      <c r="B2564" s="25"/>
    </row>
    <row r="2565" spans="2:2">
      <c r="B2565" s="25"/>
    </row>
    <row r="2566" spans="2:2">
      <c r="B2566" s="25"/>
    </row>
    <row r="2567" spans="2:2">
      <c r="B2567" s="25"/>
    </row>
    <row r="2568" spans="2:2">
      <c r="B2568" s="25"/>
    </row>
    <row r="2569" spans="2:2">
      <c r="B2569" s="25"/>
    </row>
    <row r="2570" spans="2:2">
      <c r="B2570" s="25"/>
    </row>
    <row r="2571" spans="2:2">
      <c r="B2571" s="25"/>
    </row>
    <row r="2572" spans="2:2">
      <c r="B2572" s="25"/>
    </row>
    <row r="2573" spans="2:2">
      <c r="B2573" s="25"/>
    </row>
    <row r="2574" spans="2:2">
      <c r="B2574" s="25"/>
    </row>
    <row r="2575" spans="2:2">
      <c r="B2575" s="25"/>
    </row>
    <row r="2576" spans="2:2">
      <c r="B2576" s="25"/>
    </row>
    <row r="2577" spans="2:2">
      <c r="B2577" s="25"/>
    </row>
    <row r="2578" spans="2:2">
      <c r="B2578" s="25"/>
    </row>
    <row r="2579" spans="2:2">
      <c r="B2579" s="25"/>
    </row>
    <row r="2580" spans="2:2">
      <c r="B2580" s="25"/>
    </row>
    <row r="2581" spans="2:2">
      <c r="B2581" s="25"/>
    </row>
    <row r="2582" spans="2:2">
      <c r="B2582" s="25"/>
    </row>
    <row r="2583" spans="2:2">
      <c r="B2583" s="25"/>
    </row>
    <row r="2584" spans="2:2">
      <c r="B2584" s="25"/>
    </row>
    <row r="2585" spans="2:2">
      <c r="B2585" s="25"/>
    </row>
    <row r="2586" spans="2:2">
      <c r="B2586" s="25"/>
    </row>
    <row r="2587" spans="2:2">
      <c r="B2587" s="25"/>
    </row>
    <row r="2588" spans="2:2">
      <c r="B2588" s="25"/>
    </row>
    <row r="2589" spans="2:2">
      <c r="B2589" s="25"/>
    </row>
    <row r="2590" spans="2:2">
      <c r="B2590" s="25"/>
    </row>
    <row r="2591" spans="2:2">
      <c r="B2591" s="25"/>
    </row>
    <row r="2592" spans="2:2">
      <c r="B2592" s="25"/>
    </row>
    <row r="2593" spans="2:2">
      <c r="B2593" s="25"/>
    </row>
    <row r="2594" spans="2:2">
      <c r="B2594" s="25"/>
    </row>
    <row r="2595" spans="2:2">
      <c r="B2595" s="25"/>
    </row>
    <row r="2596" spans="2:2">
      <c r="B2596" s="25"/>
    </row>
    <row r="2597" spans="2:2">
      <c r="B2597" s="25"/>
    </row>
    <row r="2598" spans="2:2">
      <c r="B2598" s="25"/>
    </row>
    <row r="2599" spans="2:2">
      <c r="B2599" s="25"/>
    </row>
    <row r="2600" spans="2:2">
      <c r="B2600" s="25"/>
    </row>
    <row r="2601" spans="2:2">
      <c r="B2601" s="25"/>
    </row>
    <row r="2602" spans="2:2">
      <c r="B2602" s="25"/>
    </row>
    <row r="2603" spans="2:2">
      <c r="B2603" s="25"/>
    </row>
    <row r="2604" spans="2:2">
      <c r="B2604" s="25"/>
    </row>
    <row r="2605" spans="2:2">
      <c r="B2605" s="25"/>
    </row>
    <row r="2606" spans="2:2">
      <c r="B2606" s="25"/>
    </row>
    <row r="2607" spans="2:2">
      <c r="B2607" s="25"/>
    </row>
    <row r="2608" spans="2:2">
      <c r="B2608" s="25"/>
    </row>
    <row r="2609" spans="2:2">
      <c r="B2609" s="25"/>
    </row>
    <row r="2610" spans="2:2">
      <c r="B2610" s="25"/>
    </row>
    <row r="2611" spans="2:2">
      <c r="B2611" s="25"/>
    </row>
    <row r="2612" spans="2:2">
      <c r="B2612" s="25"/>
    </row>
    <row r="2613" spans="2:2">
      <c r="B2613" s="25"/>
    </row>
    <row r="2614" spans="2:2">
      <c r="B2614" s="25"/>
    </row>
    <row r="2615" spans="2:2">
      <c r="B2615" s="25"/>
    </row>
    <row r="2616" spans="2:2">
      <c r="B2616" s="25"/>
    </row>
    <row r="2617" spans="2:2">
      <c r="B2617" s="25"/>
    </row>
    <row r="2618" spans="2:2">
      <c r="B2618" s="25"/>
    </row>
    <row r="2619" spans="2:2">
      <c r="B2619" s="25"/>
    </row>
    <row r="2620" spans="2:2">
      <c r="B2620" s="25"/>
    </row>
    <row r="2621" spans="2:2">
      <c r="B2621" s="25"/>
    </row>
    <row r="2622" spans="2:2">
      <c r="B2622" s="25"/>
    </row>
    <row r="2623" spans="2:2">
      <c r="B2623" s="25"/>
    </row>
    <row r="2624" spans="2:2">
      <c r="B2624" s="25"/>
    </row>
    <row r="2625" spans="2:2">
      <c r="B2625" s="25"/>
    </row>
    <row r="2626" spans="2:2">
      <c r="B2626" s="25"/>
    </row>
    <row r="2627" spans="2:2">
      <c r="B2627" s="25"/>
    </row>
    <row r="2628" spans="2:2">
      <c r="B2628" s="25"/>
    </row>
    <row r="2629" spans="2:2">
      <c r="B2629" s="25"/>
    </row>
    <row r="2630" spans="2:2">
      <c r="B2630" s="25"/>
    </row>
    <row r="2631" spans="2:2">
      <c r="B2631" s="25"/>
    </row>
    <row r="2632" spans="2:2">
      <c r="B2632" s="25"/>
    </row>
    <row r="2633" spans="2:2">
      <c r="B2633" s="25"/>
    </row>
    <row r="2634" spans="2:2">
      <c r="B2634" s="25"/>
    </row>
    <row r="2635" spans="2:2">
      <c r="B2635" s="25"/>
    </row>
    <row r="2636" spans="2:2">
      <c r="B2636" s="25"/>
    </row>
    <row r="2637" spans="2:2">
      <c r="B2637" s="25"/>
    </row>
    <row r="2638" spans="2:2">
      <c r="B2638" s="25"/>
    </row>
    <row r="2639" spans="2:2">
      <c r="B2639" s="25"/>
    </row>
    <row r="2640" spans="2:2">
      <c r="B2640" s="25"/>
    </row>
    <row r="2641" spans="2:2">
      <c r="B2641" s="25"/>
    </row>
    <row r="2642" spans="2:2">
      <c r="B2642" s="25"/>
    </row>
    <row r="2643" spans="2:2">
      <c r="B2643" s="25"/>
    </row>
    <row r="2644" spans="2:2">
      <c r="B2644" s="25"/>
    </row>
    <row r="2645" spans="2:2">
      <c r="B2645" s="25"/>
    </row>
    <row r="2646" spans="2:2">
      <c r="B2646" s="25"/>
    </row>
    <row r="2647" spans="2:2">
      <c r="B2647" s="25"/>
    </row>
    <row r="2648" spans="2:2">
      <c r="B2648" s="25"/>
    </row>
    <row r="2649" spans="2:2">
      <c r="B2649" s="25"/>
    </row>
    <row r="2650" spans="2:2">
      <c r="B2650" s="25"/>
    </row>
    <row r="2651" spans="2:2">
      <c r="B2651" s="25"/>
    </row>
    <row r="2652" spans="2:2">
      <c r="B2652" s="25"/>
    </row>
    <row r="2653" spans="2:2">
      <c r="B2653" s="25"/>
    </row>
    <row r="2654" spans="2:2">
      <c r="B2654" s="25"/>
    </row>
    <row r="2655" spans="2:2">
      <c r="B2655" s="25"/>
    </row>
    <row r="2656" spans="2:2">
      <c r="B2656" s="25"/>
    </row>
    <row r="2657" spans="2:2">
      <c r="B2657" s="25"/>
    </row>
    <row r="2658" spans="2:2">
      <c r="B2658" s="25"/>
    </row>
    <row r="2659" spans="2:2">
      <c r="B2659" s="25"/>
    </row>
    <row r="2660" spans="2:2">
      <c r="B2660" s="25"/>
    </row>
    <row r="2661" spans="2:2">
      <c r="B2661" s="25"/>
    </row>
    <row r="2662" spans="2:2">
      <c r="B2662" s="25"/>
    </row>
    <row r="2663" spans="2:2">
      <c r="B2663" s="25"/>
    </row>
    <row r="2664" spans="2:2">
      <c r="B2664" s="25"/>
    </row>
    <row r="2665" spans="2:2">
      <c r="B2665" s="25"/>
    </row>
    <row r="2666" spans="2:2">
      <c r="B2666" s="25"/>
    </row>
    <row r="2667" spans="2:2">
      <c r="B2667" s="25"/>
    </row>
    <row r="2668" spans="2:2">
      <c r="B2668" s="25"/>
    </row>
    <row r="2669" spans="2:2">
      <c r="B2669" s="25"/>
    </row>
    <row r="2670" spans="2:2">
      <c r="B2670" s="25"/>
    </row>
    <row r="2671" spans="2:2">
      <c r="B2671" s="25"/>
    </row>
    <row r="2672" spans="2:2">
      <c r="B2672" s="25"/>
    </row>
    <row r="2673" spans="2:2">
      <c r="B2673" s="25"/>
    </row>
    <row r="2674" spans="2:2">
      <c r="B2674" s="25"/>
    </row>
    <row r="2675" spans="2:2">
      <c r="B2675" s="25"/>
    </row>
    <row r="2676" spans="2:2">
      <c r="B2676" s="25"/>
    </row>
    <row r="2677" spans="2:2">
      <c r="B2677" s="25"/>
    </row>
    <row r="2678" spans="2:2">
      <c r="B2678" s="25"/>
    </row>
    <row r="2679" spans="2:2">
      <c r="B2679" s="25"/>
    </row>
    <row r="2680" spans="2:2">
      <c r="B2680" s="25"/>
    </row>
    <row r="2681" spans="2:2">
      <c r="B2681" s="25"/>
    </row>
    <row r="2682" spans="2:2">
      <c r="B2682" s="25"/>
    </row>
    <row r="2683" spans="2:2">
      <c r="B2683" s="25"/>
    </row>
    <row r="2684" spans="2:2">
      <c r="B2684" s="25"/>
    </row>
    <row r="2685" spans="2:2">
      <c r="B2685" s="25"/>
    </row>
    <row r="2686" spans="2:2">
      <c r="B2686" s="25"/>
    </row>
    <row r="2687" spans="2:2">
      <c r="B2687" s="25"/>
    </row>
    <row r="2688" spans="2:2">
      <c r="B2688" s="25"/>
    </row>
    <row r="2689" spans="2:2">
      <c r="B2689" s="25"/>
    </row>
    <row r="2690" spans="2:2">
      <c r="B2690" s="25"/>
    </row>
    <row r="2691" spans="2:2">
      <c r="B2691" s="25"/>
    </row>
    <row r="2692" spans="2:2">
      <c r="B2692" s="25"/>
    </row>
    <row r="2693" spans="2:2">
      <c r="B2693" s="25"/>
    </row>
    <row r="2694" spans="2:2">
      <c r="B2694" s="25"/>
    </row>
    <row r="2695" spans="2:2">
      <c r="B2695" s="25"/>
    </row>
    <row r="2696" spans="2:2">
      <c r="B2696" s="25"/>
    </row>
    <row r="2697" spans="2:2">
      <c r="B2697" s="25"/>
    </row>
    <row r="2698" spans="2:2">
      <c r="B2698" s="25"/>
    </row>
    <row r="2699" spans="2:2">
      <c r="B2699" s="25"/>
    </row>
    <row r="2700" spans="2:2">
      <c r="B2700" s="25"/>
    </row>
    <row r="2701" spans="2:2">
      <c r="B2701" s="25"/>
    </row>
    <row r="2702" spans="2:2">
      <c r="B2702" s="25"/>
    </row>
    <row r="2703" spans="2:2">
      <c r="B2703" s="25"/>
    </row>
    <row r="2704" spans="2:2">
      <c r="B2704" s="25"/>
    </row>
    <row r="2705" spans="2:2">
      <c r="B2705" s="25"/>
    </row>
    <row r="2706" spans="2:2">
      <c r="B2706" s="25"/>
    </row>
    <row r="2707" spans="2:2">
      <c r="B2707" s="25"/>
    </row>
    <row r="2708" spans="2:2">
      <c r="B2708" s="25"/>
    </row>
    <row r="2709" spans="2:2">
      <c r="B2709" s="25"/>
    </row>
    <row r="2710" spans="2:2">
      <c r="B2710" s="25"/>
    </row>
    <row r="2711" spans="2:2">
      <c r="B2711" s="25"/>
    </row>
    <row r="2712" spans="2:2">
      <c r="B2712" s="25"/>
    </row>
    <row r="2713" spans="2:2">
      <c r="B2713" s="25"/>
    </row>
    <row r="2714" spans="2:2">
      <c r="B2714" s="25"/>
    </row>
    <row r="2715" spans="2:2">
      <c r="B2715" s="25"/>
    </row>
    <row r="2716" spans="2:2">
      <c r="B2716" s="25"/>
    </row>
    <row r="2717" spans="2:2">
      <c r="B2717" s="25"/>
    </row>
    <row r="2718" spans="2:2">
      <c r="B2718" s="25"/>
    </row>
    <row r="2719" spans="2:2">
      <c r="B2719" s="25"/>
    </row>
    <row r="2720" spans="2:2">
      <c r="B2720" s="25"/>
    </row>
    <row r="2721" spans="2:2">
      <c r="B2721" s="25"/>
    </row>
    <row r="2722" spans="2:2">
      <c r="B2722" s="25"/>
    </row>
    <row r="2723" spans="2:2">
      <c r="B2723" s="25"/>
    </row>
    <row r="2724" spans="2:2">
      <c r="B2724" s="25"/>
    </row>
    <row r="2725" spans="2:2">
      <c r="B2725" s="25"/>
    </row>
    <row r="2726" spans="2:2">
      <c r="B2726" s="25"/>
    </row>
    <row r="2727" spans="2:2">
      <c r="B2727" s="25"/>
    </row>
    <row r="2728" spans="2:2">
      <c r="B2728" s="25"/>
    </row>
    <row r="2729" spans="2:2">
      <c r="B2729" s="25"/>
    </row>
    <row r="2730" spans="2:2">
      <c r="B2730" s="25"/>
    </row>
    <row r="2731" spans="2:2">
      <c r="B2731" s="25"/>
    </row>
    <row r="2732" spans="2:2">
      <c r="B2732" s="25"/>
    </row>
    <row r="2733" spans="2:2">
      <c r="B2733" s="25"/>
    </row>
    <row r="2734" spans="2:2">
      <c r="B2734" s="25"/>
    </row>
    <row r="2735" spans="2:2">
      <c r="B2735" s="25"/>
    </row>
    <row r="2736" spans="2:2">
      <c r="B2736" s="25"/>
    </row>
    <row r="2737" spans="2:2">
      <c r="B2737" s="25"/>
    </row>
    <row r="2738" spans="2:2">
      <c r="B2738" s="25"/>
    </row>
    <row r="2739" spans="2:2">
      <c r="B2739" s="25"/>
    </row>
    <row r="2740" spans="2:2">
      <c r="B2740" s="25"/>
    </row>
    <row r="2741" spans="2:2">
      <c r="B2741" s="25"/>
    </row>
    <row r="2742" spans="2:2">
      <c r="B2742" s="25"/>
    </row>
    <row r="2743" spans="2:2">
      <c r="B2743" s="25"/>
    </row>
    <row r="2744" spans="2:2">
      <c r="B2744" s="25"/>
    </row>
    <row r="2745" spans="2:2">
      <c r="B2745" s="25"/>
    </row>
    <row r="2746" spans="2:2">
      <c r="B2746" s="25"/>
    </row>
    <row r="2747" spans="2:2">
      <c r="B2747" s="25"/>
    </row>
    <row r="2748" spans="2:2">
      <c r="B2748" s="25"/>
    </row>
    <row r="2749" spans="2:2">
      <c r="B2749" s="25"/>
    </row>
    <row r="2750" spans="2:2">
      <c r="B2750" s="25"/>
    </row>
    <row r="2751" spans="2:2">
      <c r="B2751" s="25"/>
    </row>
    <row r="2752" spans="2:2">
      <c r="B2752" s="25"/>
    </row>
    <row r="2753" spans="2:2">
      <c r="B2753" s="25"/>
    </row>
    <row r="2754" spans="2:2">
      <c r="B2754" s="25"/>
    </row>
    <row r="2755" spans="2:2">
      <c r="B2755" s="25"/>
    </row>
    <row r="2756" spans="2:2">
      <c r="B2756" s="25"/>
    </row>
    <row r="2757" spans="2:2">
      <c r="B2757" s="25"/>
    </row>
    <row r="2758" spans="2:2">
      <c r="B2758" s="25"/>
    </row>
    <row r="2759" spans="2:2">
      <c r="B2759" s="25"/>
    </row>
    <row r="2760" spans="2:2">
      <c r="B2760" s="25"/>
    </row>
    <row r="2761" spans="2:2">
      <c r="B2761" s="25"/>
    </row>
    <row r="2762" spans="2:2">
      <c r="B2762" s="25"/>
    </row>
    <row r="2763" spans="2:2">
      <c r="B2763" s="25"/>
    </row>
    <row r="2764" spans="2:2">
      <c r="B2764" s="25"/>
    </row>
    <row r="2765" spans="2:2">
      <c r="B2765" s="25"/>
    </row>
    <row r="2766" spans="2:2">
      <c r="B2766" s="25"/>
    </row>
    <row r="2767" spans="2:2">
      <c r="B2767" s="25"/>
    </row>
    <row r="2768" spans="2:2">
      <c r="B2768" s="25"/>
    </row>
    <row r="2769" spans="2:2">
      <c r="B2769" s="25"/>
    </row>
    <row r="2770" spans="2:2">
      <c r="B2770" s="25"/>
    </row>
    <row r="2771" spans="2:2">
      <c r="B2771" s="25"/>
    </row>
    <row r="2772" spans="2:2">
      <c r="B2772" s="25"/>
    </row>
    <row r="2773" spans="2:2">
      <c r="B2773" s="25"/>
    </row>
    <row r="2774" spans="2:2">
      <c r="B2774" s="25"/>
    </row>
    <row r="2775" spans="2:2">
      <c r="B2775" s="25"/>
    </row>
    <row r="2776" spans="2:2">
      <c r="B2776" s="25"/>
    </row>
    <row r="2777" spans="2:2">
      <c r="B2777" s="25"/>
    </row>
    <row r="2778" spans="2:2">
      <c r="B2778" s="25"/>
    </row>
    <row r="2779" spans="2:2">
      <c r="B2779" s="25"/>
    </row>
    <row r="2780" spans="2:2">
      <c r="B2780" s="25"/>
    </row>
    <row r="2781" spans="2:2">
      <c r="B2781" s="25"/>
    </row>
    <row r="2782" spans="2:2">
      <c r="B2782" s="25"/>
    </row>
    <row r="2783" spans="2:2">
      <c r="B2783" s="25"/>
    </row>
    <row r="2784" spans="2:2">
      <c r="B2784" s="25"/>
    </row>
    <row r="2785" spans="2:2">
      <c r="B2785" s="25"/>
    </row>
    <row r="2786" spans="2:2">
      <c r="B2786" s="25"/>
    </row>
    <row r="2787" spans="2:2">
      <c r="B2787" s="25"/>
    </row>
    <row r="2788" spans="2:2">
      <c r="B2788" s="25"/>
    </row>
    <row r="2789" spans="2:2">
      <c r="B2789" s="25"/>
    </row>
    <row r="2790" spans="2:2">
      <c r="B2790" s="25"/>
    </row>
    <row r="2791" spans="2:2">
      <c r="B2791" s="25"/>
    </row>
    <row r="2792" spans="2:2">
      <c r="B2792" s="25"/>
    </row>
    <row r="2793" spans="2:2">
      <c r="B2793" s="25"/>
    </row>
    <row r="2794" spans="2:2">
      <c r="B2794" s="25"/>
    </row>
    <row r="2795" spans="2:2">
      <c r="B2795" s="25"/>
    </row>
    <row r="2796" spans="2:2">
      <c r="B2796" s="25"/>
    </row>
    <row r="2797" spans="2:2">
      <c r="B2797" s="25"/>
    </row>
    <row r="2798" spans="2:2">
      <c r="B2798" s="25"/>
    </row>
    <row r="2799" spans="2:2">
      <c r="B2799" s="25"/>
    </row>
    <row r="2800" spans="2:2">
      <c r="B2800" s="25"/>
    </row>
    <row r="2801" spans="2:2">
      <c r="B2801" s="25"/>
    </row>
    <row r="2802" spans="2:2">
      <c r="B2802" s="25"/>
    </row>
    <row r="2803" spans="2:2">
      <c r="B2803" s="25"/>
    </row>
    <row r="2804" spans="2:2">
      <c r="B2804" s="25"/>
    </row>
    <row r="2805" spans="2:2">
      <c r="B2805" s="25"/>
    </row>
    <row r="2806" spans="2:2">
      <c r="B2806" s="25"/>
    </row>
    <row r="2807" spans="2:2">
      <c r="B2807" s="25"/>
    </row>
    <row r="2808" spans="2:2">
      <c r="B2808" s="25"/>
    </row>
    <row r="2809" spans="2:2">
      <c r="B2809" s="25"/>
    </row>
    <row r="2810" spans="2:2">
      <c r="B2810" s="25"/>
    </row>
    <row r="2811" spans="2:2">
      <c r="B2811" s="25"/>
    </row>
    <row r="2812" spans="2:2">
      <c r="B2812" s="25"/>
    </row>
    <row r="2813" spans="2:2">
      <c r="B2813" s="25"/>
    </row>
    <row r="2814" spans="2:2">
      <c r="B2814" s="25"/>
    </row>
    <row r="2815" spans="2:2">
      <c r="B2815" s="25"/>
    </row>
    <row r="2816" spans="2:2">
      <c r="B2816" s="25"/>
    </row>
    <row r="2817" spans="2:2">
      <c r="B2817" s="25"/>
    </row>
    <row r="2818" spans="2:2">
      <c r="B2818" s="25"/>
    </row>
    <row r="2819" spans="2:2">
      <c r="B2819" s="25"/>
    </row>
    <row r="2820" spans="2:2">
      <c r="B2820" s="25"/>
    </row>
    <row r="2821" spans="2:2">
      <c r="B2821" s="25"/>
    </row>
    <row r="2822" spans="2:2">
      <c r="B2822" s="25"/>
    </row>
    <row r="2823" spans="2:2">
      <c r="B2823" s="25"/>
    </row>
    <row r="2824" spans="2:2">
      <c r="B2824" s="25"/>
    </row>
    <row r="2825" spans="2:2">
      <c r="B2825" s="25"/>
    </row>
    <row r="2826" spans="2:2">
      <c r="B2826" s="25"/>
    </row>
    <row r="2827" spans="2:2">
      <c r="B2827" s="25"/>
    </row>
    <row r="2828" spans="2:2">
      <c r="B2828" s="25"/>
    </row>
    <row r="2829" spans="2:2">
      <c r="B2829" s="25"/>
    </row>
    <row r="2830" spans="2:2">
      <c r="B2830" s="25"/>
    </row>
    <row r="2831" spans="2:2">
      <c r="B2831" s="25"/>
    </row>
    <row r="2832" spans="2:2">
      <c r="B2832" s="25"/>
    </row>
    <row r="2833" spans="2:2">
      <c r="B2833" s="25"/>
    </row>
    <row r="2834" spans="2:2">
      <c r="B2834" s="25"/>
    </row>
    <row r="2835" spans="2:2">
      <c r="B2835" s="25"/>
    </row>
    <row r="2836" spans="2:2">
      <c r="B2836" s="25"/>
    </row>
    <row r="2837" spans="2:2">
      <c r="B2837" s="25"/>
    </row>
    <row r="2838" spans="2:2">
      <c r="B2838" s="25"/>
    </row>
    <row r="2839" spans="2:2">
      <c r="B2839" s="25"/>
    </row>
    <row r="2840" spans="2:2">
      <c r="B2840" s="25"/>
    </row>
    <row r="2841" spans="2:2">
      <c r="B2841" s="25"/>
    </row>
    <row r="2842" spans="2:2">
      <c r="B2842" s="25"/>
    </row>
    <row r="2843" spans="2:2">
      <c r="B2843" s="25"/>
    </row>
    <row r="2844" spans="2:2">
      <c r="B2844" s="25"/>
    </row>
    <row r="2845" spans="2:2">
      <c r="B2845" s="25"/>
    </row>
    <row r="2846" spans="2:2">
      <c r="B2846" s="25"/>
    </row>
    <row r="2847" spans="2:2">
      <c r="B2847" s="25"/>
    </row>
    <row r="2848" spans="2:2">
      <c r="B2848" s="25"/>
    </row>
    <row r="2849" spans="2:2">
      <c r="B2849" s="25"/>
    </row>
    <row r="2850" spans="2:2">
      <c r="B2850" s="25"/>
    </row>
    <row r="2851" spans="2:2">
      <c r="B2851" s="25"/>
    </row>
    <row r="2852" spans="2:2">
      <c r="B2852" s="25"/>
    </row>
    <row r="2853" spans="2:2">
      <c r="B2853" s="25"/>
    </row>
    <row r="2854" spans="2:2">
      <c r="B2854" s="25"/>
    </row>
    <row r="2855" spans="2:2">
      <c r="B2855" s="25"/>
    </row>
    <row r="2856" spans="2:2">
      <c r="B2856" s="25"/>
    </row>
    <row r="2857" spans="2:2">
      <c r="B2857" s="25"/>
    </row>
    <row r="2858" spans="2:2">
      <c r="B2858" s="25"/>
    </row>
    <row r="2859" spans="2:2">
      <c r="B2859" s="25"/>
    </row>
    <row r="2860" spans="2:2">
      <c r="B2860" s="25"/>
    </row>
    <row r="2861" spans="2:2">
      <c r="B2861" s="25"/>
    </row>
    <row r="2862" spans="2:2">
      <c r="B2862" s="25"/>
    </row>
    <row r="2863" spans="2:2">
      <c r="B2863" s="25"/>
    </row>
    <row r="2864" spans="2:2">
      <c r="B2864" s="25"/>
    </row>
    <row r="2865" spans="2:2">
      <c r="B2865" s="25"/>
    </row>
    <row r="2866" spans="2:2">
      <c r="B2866" s="25"/>
    </row>
    <row r="2867" spans="2:2">
      <c r="B2867" s="25"/>
    </row>
    <row r="2868" spans="2:2">
      <c r="B2868" s="25"/>
    </row>
    <row r="2869" spans="2:2">
      <c r="B2869" s="25"/>
    </row>
    <row r="2870" spans="2:2">
      <c r="B2870" s="25"/>
    </row>
    <row r="2871" spans="2:2">
      <c r="B2871" s="25"/>
    </row>
    <row r="2872" spans="2:2">
      <c r="B2872" s="25"/>
    </row>
    <row r="2873" spans="2:2">
      <c r="B2873" s="25"/>
    </row>
    <row r="2874" spans="2:2">
      <c r="B2874" s="25"/>
    </row>
    <row r="2875" spans="2:2">
      <c r="B2875" s="25"/>
    </row>
    <row r="2876" spans="2:2">
      <c r="B2876" s="25"/>
    </row>
    <row r="2877" spans="2:2">
      <c r="B2877" s="25"/>
    </row>
    <row r="2878" spans="2:2">
      <c r="B2878" s="25"/>
    </row>
    <row r="2879" spans="2:2">
      <c r="B2879" s="25"/>
    </row>
    <row r="2880" spans="2:2">
      <c r="B2880" s="25"/>
    </row>
    <row r="2881" spans="2:2">
      <c r="B2881" s="25"/>
    </row>
    <row r="2882" spans="2:2">
      <c r="B2882" s="25"/>
    </row>
    <row r="2883" spans="2:2">
      <c r="B2883" s="25"/>
    </row>
    <row r="2884" spans="2:2">
      <c r="B2884" s="25"/>
    </row>
    <row r="2885" spans="2:2">
      <c r="B2885" s="25"/>
    </row>
    <row r="2886" spans="2:2">
      <c r="B2886" s="25"/>
    </row>
    <row r="2887" spans="2:2">
      <c r="B2887" s="25"/>
    </row>
    <row r="2888" spans="2:2">
      <c r="B2888" s="25"/>
    </row>
    <row r="2889" spans="2:2">
      <c r="B2889" s="25"/>
    </row>
    <row r="2890" spans="2:2">
      <c r="B2890" s="25"/>
    </row>
    <row r="2891" spans="2:2">
      <c r="B2891" s="25"/>
    </row>
    <row r="2892" spans="2:2">
      <c r="B2892" s="25"/>
    </row>
    <row r="2893" spans="2:2">
      <c r="B2893" s="25"/>
    </row>
    <row r="2894" spans="2:2">
      <c r="B2894" s="25"/>
    </row>
    <row r="2895" spans="2:2">
      <c r="B2895" s="25"/>
    </row>
    <row r="2896" spans="2:2">
      <c r="B2896" s="25"/>
    </row>
    <row r="2897" spans="2:2">
      <c r="B2897" s="25"/>
    </row>
    <row r="2898" spans="2:2">
      <c r="B2898" s="25"/>
    </row>
    <row r="2899" spans="2:2">
      <c r="B2899" s="25"/>
    </row>
    <row r="2900" spans="2:2">
      <c r="B2900" s="25"/>
    </row>
    <row r="2901" spans="2:2">
      <c r="B2901" s="25"/>
    </row>
    <row r="2902" spans="2:2">
      <c r="B2902" s="25"/>
    </row>
    <row r="2903" spans="2:2">
      <c r="B2903" s="25"/>
    </row>
    <row r="2904" spans="2:2">
      <c r="B2904" s="25"/>
    </row>
    <row r="2905" spans="2:2">
      <c r="B2905" s="25"/>
    </row>
    <row r="2906" spans="2:2">
      <c r="B2906" s="25"/>
    </row>
    <row r="2907" spans="2:2">
      <c r="B2907" s="25"/>
    </row>
    <row r="2908" spans="2:2">
      <c r="B2908" s="25"/>
    </row>
    <row r="2909" spans="2:2">
      <c r="B2909" s="25"/>
    </row>
    <row r="2910" spans="2:2">
      <c r="B2910" s="25"/>
    </row>
    <row r="2911" spans="2:2">
      <c r="B2911" s="25"/>
    </row>
    <row r="2912" spans="2:2">
      <c r="B2912" s="25"/>
    </row>
    <row r="2913" spans="2:2">
      <c r="B2913" s="25"/>
    </row>
    <row r="2914" spans="2:2">
      <c r="B2914" s="25"/>
    </row>
    <row r="2915" spans="2:2">
      <c r="B2915" s="25"/>
    </row>
    <row r="2916" spans="2:2">
      <c r="B2916" s="25"/>
    </row>
    <row r="2917" spans="2:2">
      <c r="B2917" s="25"/>
    </row>
    <row r="2918" spans="2:2">
      <c r="B2918" s="25"/>
    </row>
    <row r="2919" spans="2:2">
      <c r="B2919" s="25"/>
    </row>
    <row r="2920" spans="2:2">
      <c r="B2920" s="25"/>
    </row>
    <row r="2921" spans="2:2">
      <c r="B2921" s="25"/>
    </row>
    <row r="2922" spans="2:2">
      <c r="B2922" s="25"/>
    </row>
    <row r="2923" spans="2:2">
      <c r="B2923" s="25"/>
    </row>
    <row r="2924" spans="2:2">
      <c r="B2924" s="25"/>
    </row>
    <row r="2925" spans="2:2">
      <c r="B2925" s="25"/>
    </row>
    <row r="2926" spans="2:2">
      <c r="B2926" s="25"/>
    </row>
    <row r="2927" spans="2:2">
      <c r="B2927" s="25"/>
    </row>
    <row r="2928" spans="2:2">
      <c r="B2928" s="25"/>
    </row>
    <row r="2929" spans="2:2">
      <c r="B2929" s="25"/>
    </row>
    <row r="2930" spans="2:2">
      <c r="B2930" s="25"/>
    </row>
    <row r="2931" spans="2:2">
      <c r="B2931" s="25"/>
    </row>
    <row r="2932" spans="2:2">
      <c r="B2932" s="25"/>
    </row>
    <row r="2933" spans="2:2">
      <c r="B2933" s="25"/>
    </row>
    <row r="2934" spans="2:2">
      <c r="B2934" s="25"/>
    </row>
    <row r="2935" spans="2:2">
      <c r="B2935" s="25"/>
    </row>
    <row r="2936" spans="2:2">
      <c r="B2936" s="25"/>
    </row>
    <row r="2937" spans="2:2">
      <c r="B2937" s="25"/>
    </row>
    <row r="2938" spans="2:2">
      <c r="B2938" s="25"/>
    </row>
    <row r="2939" spans="2:2">
      <c r="B2939" s="25"/>
    </row>
    <row r="2940" spans="2:2">
      <c r="B2940" s="25"/>
    </row>
    <row r="2941" spans="2:2">
      <c r="B2941" s="25"/>
    </row>
    <row r="2942" spans="2:2">
      <c r="B2942" s="25"/>
    </row>
    <row r="2943" spans="2:2">
      <c r="B2943" s="25"/>
    </row>
    <row r="2944" spans="2:2">
      <c r="B2944" s="25"/>
    </row>
    <row r="2945" spans="2:2">
      <c r="B2945" s="25"/>
    </row>
    <row r="2946" spans="2:2">
      <c r="B2946" s="25"/>
    </row>
    <row r="2947" spans="2:2">
      <c r="B2947" s="25"/>
    </row>
    <row r="2948" spans="2:2">
      <c r="B2948" s="25"/>
    </row>
    <row r="2949" spans="2:2">
      <c r="B2949" s="25"/>
    </row>
    <row r="2950" spans="2:2">
      <c r="B2950" s="25"/>
    </row>
    <row r="2951" spans="2:2">
      <c r="B2951" s="25"/>
    </row>
    <row r="2952" spans="2:2">
      <c r="B2952" s="25"/>
    </row>
    <row r="2953" spans="2:2">
      <c r="B2953" s="25"/>
    </row>
    <row r="2954" spans="2:2">
      <c r="B2954" s="25"/>
    </row>
    <row r="2955" spans="2:2">
      <c r="B2955" s="25"/>
    </row>
    <row r="2956" spans="2:2">
      <c r="B2956" s="25"/>
    </row>
    <row r="2957" spans="2:2">
      <c r="B2957" s="25"/>
    </row>
    <row r="2958" spans="2:2">
      <c r="B2958" s="25"/>
    </row>
    <row r="2959" spans="2:2">
      <c r="B2959" s="25"/>
    </row>
    <row r="2960" spans="2:2">
      <c r="B2960" s="25"/>
    </row>
    <row r="2961" spans="2:2">
      <c r="B2961" s="25"/>
    </row>
    <row r="2962" spans="2:2">
      <c r="B2962" s="25"/>
    </row>
    <row r="2963" spans="2:2">
      <c r="B2963" s="25"/>
    </row>
    <row r="2964" spans="2:2">
      <c r="B2964" s="25"/>
    </row>
    <row r="2965" spans="2:2">
      <c r="B2965" s="25"/>
    </row>
    <row r="2966" spans="2:2">
      <c r="B2966" s="25"/>
    </row>
    <row r="2967" spans="2:2">
      <c r="B2967" s="25"/>
    </row>
    <row r="2968" spans="2:2">
      <c r="B2968" s="25"/>
    </row>
    <row r="2969" spans="2:2">
      <c r="B2969" s="25"/>
    </row>
    <row r="2970" spans="2:2">
      <c r="B2970" s="25"/>
    </row>
    <row r="2971" spans="2:2">
      <c r="B2971" s="25"/>
    </row>
    <row r="2972" spans="2:2">
      <c r="B2972" s="25"/>
    </row>
    <row r="2973" spans="2:2">
      <c r="B2973" s="25"/>
    </row>
    <row r="2974" spans="2:2">
      <c r="B2974" s="25"/>
    </row>
    <row r="2975" spans="2:2">
      <c r="B2975" s="25"/>
    </row>
    <row r="2976" spans="2:2">
      <c r="B2976" s="25"/>
    </row>
    <row r="2977" spans="2:2">
      <c r="B2977" s="25"/>
    </row>
    <row r="2978" spans="2:2">
      <c r="B2978" s="25"/>
    </row>
    <row r="2979" spans="2:2">
      <c r="B2979" s="25"/>
    </row>
    <row r="2980" spans="2:2">
      <c r="B2980" s="25"/>
    </row>
    <row r="2981" spans="2:2">
      <c r="B2981" s="25"/>
    </row>
    <row r="2982" spans="2:2">
      <c r="B2982" s="25"/>
    </row>
    <row r="2983" spans="2:2">
      <c r="B2983" s="25"/>
    </row>
    <row r="2984" spans="2:2">
      <c r="B2984" s="25"/>
    </row>
    <row r="2985" spans="2:2">
      <c r="B2985" s="25"/>
    </row>
    <row r="2986" spans="2:2">
      <c r="B2986" s="25"/>
    </row>
    <row r="2987" spans="2:2">
      <c r="B2987" s="25"/>
    </row>
    <row r="2988" spans="2:2">
      <c r="B2988" s="25"/>
    </row>
    <row r="2989" spans="2:2">
      <c r="B2989" s="25"/>
    </row>
    <row r="2990" spans="2:2">
      <c r="B2990" s="25"/>
    </row>
    <row r="2991" spans="2:2">
      <c r="B2991" s="25"/>
    </row>
    <row r="2992" spans="2:2">
      <c r="B2992" s="25"/>
    </row>
    <row r="2993" spans="2:2">
      <c r="B2993" s="25"/>
    </row>
    <row r="2994" spans="2:2">
      <c r="B2994" s="25"/>
    </row>
    <row r="2995" spans="2:2">
      <c r="B2995" s="25"/>
    </row>
    <row r="2996" spans="2:2">
      <c r="B2996" s="25"/>
    </row>
    <row r="2997" spans="2:2">
      <c r="B2997" s="25"/>
    </row>
    <row r="2998" spans="2:2">
      <c r="B2998" s="25"/>
    </row>
    <row r="2999" spans="2:2">
      <c r="B2999" s="25"/>
    </row>
    <row r="3000" spans="2:2">
      <c r="B3000" s="25"/>
    </row>
    <row r="3001" spans="2:2">
      <c r="B3001" s="25"/>
    </row>
    <row r="3002" spans="2:2">
      <c r="B3002" s="25"/>
    </row>
    <row r="3003" spans="2:2">
      <c r="B3003" s="25"/>
    </row>
    <row r="3004" spans="2:2">
      <c r="B3004" s="25"/>
    </row>
    <row r="3005" spans="2:2">
      <c r="B3005" s="25"/>
    </row>
    <row r="3006" spans="2:2">
      <c r="B3006" s="25"/>
    </row>
    <row r="3007" spans="2:2">
      <c r="B3007" s="25"/>
    </row>
    <row r="3008" spans="2:2">
      <c r="B3008" s="25"/>
    </row>
    <row r="3009" spans="2:2">
      <c r="B3009" s="25"/>
    </row>
    <row r="3010" spans="2:2">
      <c r="B3010" s="25"/>
    </row>
    <row r="3011" spans="2:2">
      <c r="B3011" s="25"/>
    </row>
    <row r="3012" spans="2:2">
      <c r="B3012" s="25"/>
    </row>
    <row r="3013" spans="2:2">
      <c r="B3013" s="25"/>
    </row>
    <row r="3014" spans="2:2">
      <c r="B3014" s="25"/>
    </row>
    <row r="3015" spans="2:2">
      <c r="B3015" s="25"/>
    </row>
    <row r="3016" spans="2:2">
      <c r="B3016" s="25"/>
    </row>
    <row r="3017" spans="2:2">
      <c r="B3017" s="25"/>
    </row>
    <row r="3018" spans="2:2">
      <c r="B3018" s="25"/>
    </row>
    <row r="3019" spans="2:2">
      <c r="B3019" s="25"/>
    </row>
    <row r="3020" spans="2:2">
      <c r="B3020" s="25"/>
    </row>
    <row r="3021" spans="2:2">
      <c r="B3021" s="25"/>
    </row>
    <row r="3022" spans="2:2">
      <c r="B3022" s="25"/>
    </row>
    <row r="3023" spans="2:2">
      <c r="B3023" s="25"/>
    </row>
    <row r="3024" spans="2:2">
      <c r="B3024" s="25"/>
    </row>
    <row r="3025" spans="2:2">
      <c r="B3025" s="25"/>
    </row>
    <row r="3026" spans="2:2">
      <c r="B3026" s="25"/>
    </row>
    <row r="3027" spans="2:2">
      <c r="B3027" s="25"/>
    </row>
    <row r="3028" spans="2:2">
      <c r="B3028" s="25"/>
    </row>
    <row r="3029" spans="2:2">
      <c r="B3029" s="25"/>
    </row>
    <row r="3030" spans="2:2">
      <c r="B3030" s="25"/>
    </row>
    <row r="3031" spans="2:2">
      <c r="B3031" s="25"/>
    </row>
    <row r="3032" spans="2:2">
      <c r="B3032" s="25"/>
    </row>
    <row r="3033" spans="2:2">
      <c r="B3033" s="25"/>
    </row>
    <row r="3034" spans="2:2">
      <c r="B3034" s="25"/>
    </row>
    <row r="3035" spans="2:2">
      <c r="B3035" s="25"/>
    </row>
    <row r="3036" spans="2:2">
      <c r="B3036" s="25"/>
    </row>
    <row r="3037" spans="2:2">
      <c r="B3037" s="25"/>
    </row>
    <row r="3038" spans="2:2">
      <c r="B3038" s="25"/>
    </row>
    <row r="3039" spans="2:2">
      <c r="B3039" s="25"/>
    </row>
    <row r="3040" spans="2:2">
      <c r="B3040" s="25"/>
    </row>
    <row r="3041" spans="2:2">
      <c r="B3041" s="25"/>
    </row>
    <row r="3042" spans="2:2">
      <c r="B3042" s="25"/>
    </row>
    <row r="3043" spans="2:2">
      <c r="B3043" s="25"/>
    </row>
    <row r="3044" spans="2:2">
      <c r="B3044" s="25"/>
    </row>
    <row r="3045" spans="2:2">
      <c r="B3045" s="25"/>
    </row>
    <row r="3046" spans="2:2">
      <c r="B3046" s="25"/>
    </row>
    <row r="3047" spans="2:2">
      <c r="B3047" s="25"/>
    </row>
    <row r="3048" spans="2:2">
      <c r="B3048" s="25"/>
    </row>
    <row r="3049" spans="2:2">
      <c r="B3049" s="25"/>
    </row>
    <row r="3050" spans="2:2">
      <c r="B3050" s="25"/>
    </row>
    <row r="3051" spans="2:2">
      <c r="B3051" s="25"/>
    </row>
    <row r="3052" spans="2:2">
      <c r="B3052" s="25"/>
    </row>
    <row r="3053" spans="2:2">
      <c r="B3053" s="25"/>
    </row>
    <row r="3054" spans="2:2">
      <c r="B3054" s="25"/>
    </row>
    <row r="3055" spans="2:2">
      <c r="B3055" s="25"/>
    </row>
    <row r="3056" spans="2:2">
      <c r="B3056" s="25"/>
    </row>
    <row r="3057" spans="2:2">
      <c r="B3057" s="25"/>
    </row>
    <row r="3058" spans="2:2">
      <c r="B3058" s="25"/>
    </row>
    <row r="3059" spans="2:2">
      <c r="B3059" s="25"/>
    </row>
    <row r="3060" spans="2:2">
      <c r="B3060" s="25"/>
    </row>
    <row r="3061" spans="2:2">
      <c r="B3061" s="25"/>
    </row>
    <row r="3062" spans="2:2">
      <c r="B3062" s="25"/>
    </row>
    <row r="3063" spans="2:2">
      <c r="B3063" s="25"/>
    </row>
    <row r="3064" spans="2:2">
      <c r="B3064" s="25"/>
    </row>
    <row r="3065" spans="2:2">
      <c r="B3065" s="25"/>
    </row>
    <row r="3066" spans="2:2">
      <c r="B3066" s="25"/>
    </row>
    <row r="3067" spans="2:2">
      <c r="B3067" s="25"/>
    </row>
    <row r="3068" spans="2:2">
      <c r="B3068" s="25"/>
    </row>
    <row r="3069" spans="2:2">
      <c r="B3069" s="25"/>
    </row>
    <row r="3070" spans="2:2">
      <c r="B3070" s="25"/>
    </row>
    <row r="3071" spans="2:2">
      <c r="B3071" s="25"/>
    </row>
    <row r="3072" spans="2:2">
      <c r="B3072" s="25"/>
    </row>
    <row r="3073" spans="2:2">
      <c r="B3073" s="25"/>
    </row>
    <row r="3074" spans="2:2">
      <c r="B3074" s="25"/>
    </row>
    <row r="3075" spans="2:2">
      <c r="B3075" s="25"/>
    </row>
    <row r="3076" spans="2:2">
      <c r="B3076" s="25"/>
    </row>
    <row r="3077" spans="2:2">
      <c r="B3077" s="25"/>
    </row>
    <row r="3078" spans="2:2">
      <c r="B3078" s="25"/>
    </row>
    <row r="3079" spans="2:2">
      <c r="B3079" s="25"/>
    </row>
    <row r="3080" spans="2:2">
      <c r="B3080" s="25"/>
    </row>
    <row r="3081" spans="2:2">
      <c r="B3081" s="25"/>
    </row>
    <row r="3082" spans="2:2">
      <c r="B3082" s="25"/>
    </row>
    <row r="3083" spans="2:2">
      <c r="B3083" s="25"/>
    </row>
    <row r="3084" spans="2:2">
      <c r="B3084" s="25"/>
    </row>
    <row r="3085" spans="2:2">
      <c r="B3085" s="25"/>
    </row>
    <row r="3086" spans="2:2">
      <c r="B3086" s="25"/>
    </row>
    <row r="3087" spans="2:2">
      <c r="B3087" s="25"/>
    </row>
    <row r="3088" spans="2:2">
      <c r="B3088" s="25"/>
    </row>
    <row r="3089" spans="2:2">
      <c r="B3089" s="25"/>
    </row>
    <row r="3090" spans="2:2">
      <c r="B3090" s="25"/>
    </row>
    <row r="3091" spans="2:2">
      <c r="B3091" s="25"/>
    </row>
    <row r="3092" spans="2:2">
      <c r="B3092" s="25"/>
    </row>
    <row r="3093" spans="2:2">
      <c r="B3093" s="25"/>
    </row>
    <row r="3094" spans="2:2">
      <c r="B3094" s="25"/>
    </row>
    <row r="3095" spans="2:2">
      <c r="B3095" s="25"/>
    </row>
    <row r="3096" spans="2:2">
      <c r="B3096" s="25"/>
    </row>
    <row r="3097" spans="2:2">
      <c r="B3097" s="25"/>
    </row>
    <row r="3098" spans="2:2">
      <c r="B3098" s="25"/>
    </row>
    <row r="3099" spans="2:2">
      <c r="B3099" s="25"/>
    </row>
    <row r="3100" spans="2:2">
      <c r="B3100" s="25"/>
    </row>
    <row r="3101" spans="2:2">
      <c r="B3101" s="25"/>
    </row>
    <row r="3102" spans="2:2">
      <c r="B3102" s="25"/>
    </row>
    <row r="3103" spans="2:2">
      <c r="B3103" s="25"/>
    </row>
    <row r="3104" spans="2:2">
      <c r="B3104" s="25"/>
    </row>
    <row r="3105" spans="2:2">
      <c r="B3105" s="25"/>
    </row>
    <row r="3106" spans="2:2">
      <c r="B3106" s="25"/>
    </row>
    <row r="3107" spans="2:2">
      <c r="B3107" s="25"/>
    </row>
    <row r="3108" spans="2:2">
      <c r="B3108" s="25"/>
    </row>
    <row r="3109" spans="2:2">
      <c r="B3109" s="25"/>
    </row>
    <row r="3110" spans="2:2">
      <c r="B3110" s="25"/>
    </row>
    <row r="3111" spans="2:2">
      <c r="B3111" s="25"/>
    </row>
    <row r="3112" spans="2:2">
      <c r="B3112" s="25"/>
    </row>
    <row r="3113" spans="2:2">
      <c r="B3113" s="25"/>
    </row>
    <row r="3114" spans="2:2">
      <c r="B3114" s="25"/>
    </row>
    <row r="3115" spans="2:2">
      <c r="B3115" s="25"/>
    </row>
    <row r="3116" spans="2:2">
      <c r="B3116" s="25"/>
    </row>
    <row r="3117" spans="2:2">
      <c r="B3117" s="25"/>
    </row>
    <row r="3118" spans="2:2">
      <c r="B3118" s="25"/>
    </row>
    <row r="3119" spans="2:2">
      <c r="B3119" s="25"/>
    </row>
    <row r="3120" spans="2:2">
      <c r="B3120" s="25"/>
    </row>
    <row r="3121" spans="2:2">
      <c r="B3121" s="25"/>
    </row>
    <row r="3122" spans="2:2">
      <c r="B3122" s="25"/>
    </row>
    <row r="3123" spans="2:2">
      <c r="B3123" s="25"/>
    </row>
    <row r="3124" spans="2:2">
      <c r="B3124" s="25"/>
    </row>
    <row r="3125" spans="2:2">
      <c r="B3125" s="25"/>
    </row>
    <row r="3126" spans="2:2">
      <c r="B3126" s="25"/>
    </row>
    <row r="3127" spans="2:2">
      <c r="B3127" s="25"/>
    </row>
    <row r="3128" spans="2:2">
      <c r="B3128" s="25"/>
    </row>
    <row r="3129" spans="2:2">
      <c r="B3129" s="25"/>
    </row>
    <row r="3130" spans="2:2">
      <c r="B3130" s="25"/>
    </row>
    <row r="3131" spans="2:2">
      <c r="B3131" s="25"/>
    </row>
    <row r="3132" spans="2:2">
      <c r="B3132" s="25"/>
    </row>
    <row r="3133" spans="2:2">
      <c r="B3133" s="25"/>
    </row>
    <row r="3134" spans="2:2">
      <c r="B3134" s="25"/>
    </row>
    <row r="3135" spans="2:2">
      <c r="B3135" s="25"/>
    </row>
    <row r="3136" spans="2:2">
      <c r="B3136" s="25"/>
    </row>
    <row r="3137" spans="2:2">
      <c r="B3137" s="25"/>
    </row>
    <row r="3138" spans="2:2">
      <c r="B3138" s="25"/>
    </row>
    <row r="3139" spans="2:2">
      <c r="B3139" s="25"/>
    </row>
    <row r="3140" spans="2:2">
      <c r="B3140" s="25"/>
    </row>
    <row r="3141" spans="2:2">
      <c r="B3141" s="25"/>
    </row>
    <row r="3142" spans="2:2">
      <c r="B3142" s="25"/>
    </row>
    <row r="3143" spans="2:2">
      <c r="B3143" s="25"/>
    </row>
    <row r="3144" spans="2:2">
      <c r="B3144" s="25"/>
    </row>
    <row r="3145" spans="2:2">
      <c r="B3145" s="25"/>
    </row>
    <row r="3146" spans="2:2">
      <c r="B3146" s="25"/>
    </row>
    <row r="3147" spans="2:2">
      <c r="B3147" s="25"/>
    </row>
    <row r="3148" spans="2:2">
      <c r="B3148" s="25"/>
    </row>
    <row r="3149" spans="2:2">
      <c r="B3149" s="25"/>
    </row>
    <row r="3150" spans="2:2">
      <c r="B3150" s="25"/>
    </row>
    <row r="3151" spans="2:2">
      <c r="B3151" s="25"/>
    </row>
    <row r="3152" spans="2:2">
      <c r="B3152" s="25"/>
    </row>
    <row r="3153" spans="2:2">
      <c r="B3153" s="25"/>
    </row>
    <row r="3154" spans="2:2">
      <c r="B3154" s="25"/>
    </row>
    <row r="3155" spans="2:2">
      <c r="B3155" s="25"/>
    </row>
    <row r="3156" spans="2:2">
      <c r="B3156" s="25"/>
    </row>
    <row r="3157" spans="2:2">
      <c r="B3157" s="25"/>
    </row>
    <row r="3158" spans="2:2">
      <c r="B3158" s="25"/>
    </row>
    <row r="3159" spans="2:2">
      <c r="B3159" s="25"/>
    </row>
    <row r="3160" spans="2:2">
      <c r="B3160" s="25"/>
    </row>
    <row r="3161" spans="2:2">
      <c r="B3161" s="25"/>
    </row>
    <row r="3162" spans="2:2">
      <c r="B3162" s="25"/>
    </row>
    <row r="3163" spans="2:2">
      <c r="B3163" s="25"/>
    </row>
    <row r="3164" spans="2:2">
      <c r="B3164" s="25"/>
    </row>
    <row r="3165" spans="2:2">
      <c r="B3165" s="25"/>
    </row>
    <row r="3166" spans="2:2">
      <c r="B3166" s="25"/>
    </row>
    <row r="3167" spans="2:2">
      <c r="B3167" s="25"/>
    </row>
    <row r="3168" spans="2:2">
      <c r="B3168" s="25"/>
    </row>
    <row r="3169" spans="2:2">
      <c r="B3169" s="25"/>
    </row>
    <row r="3170" spans="2:2">
      <c r="B3170" s="25"/>
    </row>
    <row r="3171" spans="2:2">
      <c r="B3171" s="25"/>
    </row>
    <row r="3172" spans="2:2">
      <c r="B3172" s="25"/>
    </row>
    <row r="3173" spans="2:2">
      <c r="B3173" s="25"/>
    </row>
    <row r="3174" spans="2:2">
      <c r="B3174" s="25"/>
    </row>
    <row r="3175" spans="2:2">
      <c r="B3175" s="25"/>
    </row>
    <row r="3176" spans="2:2">
      <c r="B3176" s="25"/>
    </row>
    <row r="3177" spans="2:2">
      <c r="B3177" s="25"/>
    </row>
    <row r="3178" spans="2:2">
      <c r="B3178" s="25"/>
    </row>
    <row r="3179" spans="2:2">
      <c r="B3179" s="25"/>
    </row>
    <row r="3180" spans="2:2">
      <c r="B3180" s="25"/>
    </row>
    <row r="3181" spans="2:2">
      <c r="B3181" s="25"/>
    </row>
    <row r="3182" spans="2:2">
      <c r="B3182" s="25"/>
    </row>
    <row r="3183" spans="2:2">
      <c r="B3183" s="25"/>
    </row>
    <row r="3184" spans="2:2">
      <c r="B3184" s="25"/>
    </row>
    <row r="3185" spans="2:2">
      <c r="B3185" s="25"/>
    </row>
    <row r="3186" spans="2:2">
      <c r="B3186" s="25"/>
    </row>
    <row r="3187" spans="2:2">
      <c r="B3187" s="25"/>
    </row>
    <row r="3188" spans="2:2">
      <c r="B3188" s="25"/>
    </row>
    <row r="3189" spans="2:2">
      <c r="B3189" s="25"/>
    </row>
    <row r="3190" spans="2:2">
      <c r="B3190" s="25"/>
    </row>
    <row r="3191" spans="2:2">
      <c r="B3191" s="25"/>
    </row>
    <row r="3192" spans="2:2">
      <c r="B3192" s="25"/>
    </row>
    <row r="3193" spans="2:2">
      <c r="B3193" s="25"/>
    </row>
    <row r="3194" spans="2:2">
      <c r="B3194" s="25"/>
    </row>
    <row r="3195" spans="2:2">
      <c r="B3195" s="25"/>
    </row>
    <row r="3196" spans="2:2">
      <c r="B3196" s="25"/>
    </row>
    <row r="3197" spans="2:2">
      <c r="B3197" s="25"/>
    </row>
    <row r="3198" spans="2:2">
      <c r="B3198" s="25"/>
    </row>
    <row r="3199" spans="2:2">
      <c r="B3199" s="25"/>
    </row>
    <row r="3200" spans="2:2">
      <c r="B3200" s="25"/>
    </row>
    <row r="3201" spans="2:2">
      <c r="B3201" s="25"/>
    </row>
    <row r="3202" spans="2:2">
      <c r="B3202" s="25"/>
    </row>
    <row r="3203" spans="2:2">
      <c r="B3203" s="25"/>
    </row>
    <row r="3204" spans="2:2">
      <c r="B3204" s="25"/>
    </row>
    <row r="3205" spans="2:2">
      <c r="B3205" s="25"/>
    </row>
    <row r="3206" spans="2:2">
      <c r="B3206" s="25"/>
    </row>
    <row r="3207" spans="2:2">
      <c r="B3207" s="25"/>
    </row>
    <row r="3208" spans="2:2">
      <c r="B3208" s="25"/>
    </row>
    <row r="3209" spans="2:2">
      <c r="B3209" s="25"/>
    </row>
    <row r="3210" spans="2:2">
      <c r="B3210" s="25"/>
    </row>
    <row r="3211" spans="2:2">
      <c r="B3211" s="25"/>
    </row>
    <row r="3212" spans="2:2">
      <c r="B3212" s="25"/>
    </row>
    <row r="3213" spans="2:2">
      <c r="B3213" s="25"/>
    </row>
    <row r="3214" spans="2:2">
      <c r="B3214" s="25"/>
    </row>
    <row r="3215" spans="2:2">
      <c r="B3215" s="25"/>
    </row>
    <row r="3216" spans="2:2">
      <c r="B3216" s="25"/>
    </row>
    <row r="3217" spans="2:2">
      <c r="B3217" s="25"/>
    </row>
    <row r="3218" spans="2:2">
      <c r="B3218" s="25"/>
    </row>
    <row r="3219" spans="2:2">
      <c r="B3219" s="25"/>
    </row>
    <row r="3220" spans="2:2">
      <c r="B3220" s="25"/>
    </row>
    <row r="3221" spans="2:2">
      <c r="B3221" s="25"/>
    </row>
    <row r="3222" spans="2:2">
      <c r="B3222" s="25"/>
    </row>
    <row r="3223" spans="2:2">
      <c r="B3223" s="25"/>
    </row>
    <row r="3224" spans="2:2">
      <c r="B3224" s="25"/>
    </row>
    <row r="3225" spans="2:2">
      <c r="B3225" s="25"/>
    </row>
    <row r="3226" spans="2:2">
      <c r="B3226" s="25"/>
    </row>
    <row r="3227" spans="2:2">
      <c r="B3227" s="25"/>
    </row>
    <row r="3228" spans="2:2">
      <c r="B3228" s="25"/>
    </row>
    <row r="3229" spans="2:2">
      <c r="B3229" s="25"/>
    </row>
    <row r="3230" spans="2:2">
      <c r="B3230" s="25"/>
    </row>
    <row r="3231" spans="2:2">
      <c r="B3231" s="25"/>
    </row>
    <row r="3232" spans="2:2">
      <c r="B3232" s="25"/>
    </row>
    <row r="3233" spans="2:2">
      <c r="B3233" s="25"/>
    </row>
    <row r="3234" spans="2:2">
      <c r="B3234" s="25"/>
    </row>
    <row r="3235" spans="2:2">
      <c r="B3235" s="25"/>
    </row>
    <row r="3236" spans="2:2">
      <c r="B3236" s="25"/>
    </row>
    <row r="3237" spans="2:2">
      <c r="B3237" s="25"/>
    </row>
    <row r="3238" spans="2:2">
      <c r="B3238" s="25"/>
    </row>
    <row r="3239" spans="2:2">
      <c r="B3239" s="25"/>
    </row>
    <row r="3240" spans="2:2">
      <c r="B3240" s="25"/>
    </row>
    <row r="3241" spans="2:2">
      <c r="B3241" s="25"/>
    </row>
    <row r="3242" spans="2:2">
      <c r="B3242" s="25"/>
    </row>
    <row r="3243" spans="2:2">
      <c r="B3243" s="25"/>
    </row>
    <row r="3244" spans="2:2">
      <c r="B3244" s="25"/>
    </row>
    <row r="3245" spans="2:2">
      <c r="B3245" s="25"/>
    </row>
    <row r="3246" spans="2:2">
      <c r="B3246" s="25"/>
    </row>
    <row r="3247" spans="2:2">
      <c r="B3247" s="25"/>
    </row>
    <row r="3248" spans="2:2">
      <c r="B3248" s="25"/>
    </row>
    <row r="3249" spans="2:2">
      <c r="B3249" s="25"/>
    </row>
    <row r="3250" spans="2:2">
      <c r="B3250" s="25"/>
    </row>
    <row r="3251" spans="2:2">
      <c r="B3251" s="25"/>
    </row>
    <row r="3252" spans="2:2">
      <c r="B3252" s="25"/>
    </row>
    <row r="3253" spans="2:2">
      <c r="B3253" s="25"/>
    </row>
    <row r="3254" spans="2:2">
      <c r="B3254" s="25"/>
    </row>
    <row r="3255" spans="2:2">
      <c r="B3255" s="25"/>
    </row>
    <row r="3256" spans="2:2">
      <c r="B3256" s="25"/>
    </row>
    <row r="3257" spans="2:2">
      <c r="B3257" s="25"/>
    </row>
    <row r="3258" spans="2:2">
      <c r="B3258" s="25"/>
    </row>
    <row r="3259" spans="2:2">
      <c r="B3259" s="25"/>
    </row>
    <row r="3260" spans="2:2">
      <c r="B3260" s="25"/>
    </row>
    <row r="3261" spans="2:2">
      <c r="B3261" s="25"/>
    </row>
    <row r="3262" spans="2:2">
      <c r="B3262" s="25"/>
    </row>
    <row r="3263" spans="2:2">
      <c r="B3263" s="25"/>
    </row>
    <row r="3264" spans="2:2">
      <c r="B3264" s="25"/>
    </row>
    <row r="3265" spans="2:2">
      <c r="B3265" s="25"/>
    </row>
    <row r="3266" spans="2:2">
      <c r="B3266" s="25"/>
    </row>
    <row r="3267" spans="2:2">
      <c r="B3267" s="25"/>
    </row>
    <row r="3268" spans="2:2">
      <c r="B3268" s="25"/>
    </row>
    <row r="3269" spans="2:2">
      <c r="B3269" s="25"/>
    </row>
    <row r="3270" spans="2:2">
      <c r="B3270" s="25"/>
    </row>
    <row r="3271" spans="2:2">
      <c r="B3271" s="25"/>
    </row>
    <row r="3272" spans="2:2">
      <c r="B3272" s="25"/>
    </row>
    <row r="3273" spans="2:2">
      <c r="B3273" s="25"/>
    </row>
    <row r="3274" spans="2:2">
      <c r="B3274" s="25"/>
    </row>
    <row r="3275" spans="2:2">
      <c r="B3275" s="25"/>
    </row>
    <row r="3276" spans="2:2">
      <c r="B3276" s="25"/>
    </row>
    <row r="3277" spans="2:2">
      <c r="B3277" s="25"/>
    </row>
    <row r="3278" spans="2:2">
      <c r="B3278" s="25"/>
    </row>
    <row r="3279" spans="2:2">
      <c r="B3279" s="25"/>
    </row>
    <row r="3280" spans="2:2">
      <c r="B3280" s="25"/>
    </row>
    <row r="3281" spans="2:2">
      <c r="B3281" s="25"/>
    </row>
    <row r="3282" spans="2:2">
      <c r="B3282" s="25"/>
    </row>
    <row r="3283" spans="2:2">
      <c r="B3283" s="25"/>
    </row>
    <row r="3284" spans="2:2">
      <c r="B3284" s="25"/>
    </row>
    <row r="3285" spans="2:2">
      <c r="B3285" s="25"/>
    </row>
    <row r="3286" spans="2:2">
      <c r="B3286" s="25"/>
    </row>
    <row r="3287" spans="2:2">
      <c r="B3287" s="25"/>
    </row>
    <row r="3288" spans="2:2">
      <c r="B3288" s="25"/>
    </row>
    <row r="3289" spans="2:2">
      <c r="B3289" s="25"/>
    </row>
    <row r="3290" spans="2:2">
      <c r="B3290" s="25"/>
    </row>
    <row r="3291" spans="2:2">
      <c r="B3291" s="25"/>
    </row>
    <row r="3292" spans="2:2">
      <c r="B3292" s="25"/>
    </row>
    <row r="3293" spans="2:2">
      <c r="B3293" s="25"/>
    </row>
    <row r="3294" spans="2:2">
      <c r="B3294" s="25"/>
    </row>
    <row r="3295" spans="2:2">
      <c r="B3295" s="25"/>
    </row>
    <row r="3296" spans="2:2">
      <c r="B3296" s="25"/>
    </row>
    <row r="3297" spans="2:2">
      <c r="B3297" s="25"/>
    </row>
    <row r="3298" spans="2:2">
      <c r="B3298" s="25"/>
    </row>
    <row r="3299" spans="2:2">
      <c r="B3299" s="25"/>
    </row>
    <row r="3300" spans="2:2">
      <c r="B3300" s="25"/>
    </row>
    <row r="3301" spans="2:2">
      <c r="B3301" s="25"/>
    </row>
    <row r="3302" spans="2:2">
      <c r="B3302" s="25"/>
    </row>
    <row r="3303" spans="2:2">
      <c r="B3303" s="25"/>
    </row>
    <row r="3304" spans="2:2">
      <c r="B3304" s="25"/>
    </row>
    <row r="3305" spans="2:2">
      <c r="B3305" s="25"/>
    </row>
    <row r="3306" spans="2:2">
      <c r="B3306" s="25"/>
    </row>
    <row r="3307" spans="2:2">
      <c r="B3307" s="25"/>
    </row>
    <row r="3308" spans="2:2">
      <c r="B3308" s="25"/>
    </row>
    <row r="3309" spans="2:2">
      <c r="B3309" s="25"/>
    </row>
    <row r="3310" spans="2:2">
      <c r="B3310" s="25"/>
    </row>
    <row r="3311" spans="2:2">
      <c r="B3311" s="25"/>
    </row>
    <row r="3312" spans="2:2">
      <c r="B3312" s="25"/>
    </row>
    <row r="3313" spans="2:2">
      <c r="B3313" s="25"/>
    </row>
    <row r="3314" spans="2:2">
      <c r="B3314" s="25"/>
    </row>
    <row r="3315" spans="2:2">
      <c r="B3315" s="25"/>
    </row>
    <row r="3316" spans="2:2">
      <c r="B3316" s="25"/>
    </row>
    <row r="3317" spans="2:2">
      <c r="B3317" s="25"/>
    </row>
    <row r="3318" spans="2:2">
      <c r="B3318" s="25"/>
    </row>
    <row r="3319" spans="2:2">
      <c r="B3319" s="25"/>
    </row>
    <row r="3320" spans="2:2">
      <c r="B3320" s="25"/>
    </row>
    <row r="3321" spans="2:2">
      <c r="B3321" s="25"/>
    </row>
    <row r="3322" spans="2:2">
      <c r="B3322" s="25"/>
    </row>
    <row r="3323" spans="2:2">
      <c r="B3323" s="25"/>
    </row>
    <row r="3324" spans="2:2">
      <c r="B3324" s="25"/>
    </row>
    <row r="3325" spans="2:2">
      <c r="B3325" s="25"/>
    </row>
    <row r="3326" spans="2:2">
      <c r="B3326" s="25"/>
    </row>
    <row r="3327" spans="2:2">
      <c r="B3327" s="25"/>
    </row>
    <row r="3328" spans="2:2">
      <c r="B3328" s="25"/>
    </row>
    <row r="3329" spans="2:2">
      <c r="B3329" s="25"/>
    </row>
    <row r="3330" spans="2:2">
      <c r="B3330" s="25"/>
    </row>
    <row r="3331" spans="2:2">
      <c r="B3331" s="25"/>
    </row>
    <row r="3332" spans="2:2">
      <c r="B3332" s="25"/>
    </row>
    <row r="3333" spans="2:2">
      <c r="B3333" s="25"/>
    </row>
    <row r="3334" spans="2:2">
      <c r="B3334" s="25"/>
    </row>
    <row r="3335" spans="2:2">
      <c r="B3335" s="25"/>
    </row>
    <row r="3336" spans="2:2">
      <c r="B3336" s="25"/>
    </row>
    <row r="3337" spans="2:2">
      <c r="B3337" s="25"/>
    </row>
    <row r="3338" spans="2:2">
      <c r="B3338" s="25"/>
    </row>
    <row r="3339" spans="2:2">
      <c r="B3339" s="25"/>
    </row>
    <row r="3340" spans="2:2">
      <c r="B3340" s="25"/>
    </row>
    <row r="3341" spans="2:2">
      <c r="B3341" s="25"/>
    </row>
    <row r="3342" spans="2:2">
      <c r="B3342" s="25"/>
    </row>
    <row r="3343" spans="2:2">
      <c r="B3343" s="25"/>
    </row>
    <row r="3344" spans="2:2">
      <c r="B3344" s="25"/>
    </row>
    <row r="3345" spans="2:2">
      <c r="B3345" s="25"/>
    </row>
    <row r="3346" spans="2:2">
      <c r="B3346" s="25"/>
    </row>
    <row r="3347" spans="2:2">
      <c r="B3347" s="25"/>
    </row>
    <row r="3348" spans="2:2">
      <c r="B3348" s="25"/>
    </row>
    <row r="3349" spans="2:2">
      <c r="B3349" s="25"/>
    </row>
    <row r="3350" spans="2:2">
      <c r="B3350" s="25"/>
    </row>
    <row r="3351" spans="2:2">
      <c r="B3351" s="25"/>
    </row>
    <row r="3352" spans="2:2">
      <c r="B3352" s="25"/>
    </row>
    <row r="3353" spans="2:2">
      <c r="B3353" s="25"/>
    </row>
    <row r="3354" spans="2:2">
      <c r="B3354" s="25"/>
    </row>
    <row r="3355" spans="2:2">
      <c r="B3355" s="25"/>
    </row>
    <row r="3356" spans="2:2">
      <c r="B3356" s="25"/>
    </row>
    <row r="3357" spans="2:2">
      <c r="B3357" s="25"/>
    </row>
    <row r="3358" spans="2:2">
      <c r="B3358" s="25"/>
    </row>
    <row r="3359" spans="2:2">
      <c r="B3359" s="25"/>
    </row>
    <row r="3360" spans="2:2">
      <c r="B3360" s="25"/>
    </row>
    <row r="3361" spans="2:2">
      <c r="B3361" s="25"/>
    </row>
    <row r="3362" spans="2:2">
      <c r="B3362" s="25"/>
    </row>
    <row r="3363" spans="2:2">
      <c r="B3363" s="25"/>
    </row>
    <row r="3364" spans="2:2">
      <c r="B3364" s="25"/>
    </row>
    <row r="3365" spans="2:2">
      <c r="B3365" s="25"/>
    </row>
    <row r="3366" spans="2:2">
      <c r="B3366" s="25"/>
    </row>
    <row r="3367" spans="2:2">
      <c r="B3367" s="25"/>
    </row>
    <row r="3368" spans="2:2">
      <c r="B3368" s="25"/>
    </row>
    <row r="3369" spans="2:2">
      <c r="B3369" s="25"/>
    </row>
    <row r="3370" spans="2:2">
      <c r="B3370" s="25"/>
    </row>
    <row r="3371" spans="2:2">
      <c r="B3371" s="25"/>
    </row>
    <row r="3372" spans="2:2">
      <c r="B3372" s="25"/>
    </row>
    <row r="3373" spans="2:2">
      <c r="B3373" s="25"/>
    </row>
    <row r="3374" spans="2:2">
      <c r="B3374" s="25"/>
    </row>
    <row r="3375" spans="2:2">
      <c r="B3375" s="25"/>
    </row>
    <row r="3376" spans="2:2">
      <c r="B3376" s="25"/>
    </row>
    <row r="3377" spans="2:2">
      <c r="B3377" s="25"/>
    </row>
    <row r="3378" spans="2:2">
      <c r="B3378" s="25"/>
    </row>
    <row r="3379" spans="2:2">
      <c r="B3379" s="25"/>
    </row>
    <row r="3380" spans="2:2">
      <c r="B3380" s="25"/>
    </row>
    <row r="3381" spans="2:2">
      <c r="B3381" s="25"/>
    </row>
    <row r="3382" spans="2:2">
      <c r="B3382" s="25"/>
    </row>
    <row r="3383" spans="2:2">
      <c r="B3383" s="25"/>
    </row>
    <row r="3384" spans="2:2">
      <c r="B3384" s="25"/>
    </row>
    <row r="3385" spans="2:2">
      <c r="B3385" s="25"/>
    </row>
    <row r="3386" spans="2:2">
      <c r="B3386" s="25"/>
    </row>
    <row r="3387" spans="2:2">
      <c r="B3387" s="25"/>
    </row>
    <row r="3388" spans="2:2">
      <c r="B3388" s="25"/>
    </row>
    <row r="3389" spans="2:2">
      <c r="B3389" s="25"/>
    </row>
    <row r="3390" spans="2:2">
      <c r="B3390" s="25"/>
    </row>
    <row r="3391" spans="2:2">
      <c r="B3391" s="25"/>
    </row>
    <row r="3392" spans="2:2">
      <c r="B3392" s="25"/>
    </row>
    <row r="3393" spans="2:2">
      <c r="B3393" s="25"/>
    </row>
    <row r="3394" spans="2:2">
      <c r="B3394" s="25"/>
    </row>
    <row r="3395" spans="2:2">
      <c r="B3395" s="25"/>
    </row>
    <row r="3396" spans="2:2">
      <c r="B3396" s="25"/>
    </row>
    <row r="3397" spans="2:2">
      <c r="B3397" s="25"/>
    </row>
    <row r="3398" spans="2:2">
      <c r="B3398" s="25"/>
    </row>
    <row r="3399" spans="2:2">
      <c r="B3399" s="25"/>
    </row>
    <row r="3400" spans="2:2">
      <c r="B3400" s="25"/>
    </row>
    <row r="3401" spans="2:2">
      <c r="B3401" s="25"/>
    </row>
    <row r="3402" spans="2:2">
      <c r="B3402" s="25"/>
    </row>
    <row r="3403" spans="2:2">
      <c r="B3403" s="25"/>
    </row>
    <row r="3404" spans="2:2">
      <c r="B3404" s="25"/>
    </row>
    <row r="3405" spans="2:2">
      <c r="B3405" s="25"/>
    </row>
    <row r="3406" spans="2:2">
      <c r="B3406" s="25"/>
    </row>
    <row r="3407" spans="2:2">
      <c r="B3407" s="25"/>
    </row>
    <row r="3408" spans="2:2">
      <c r="B3408" s="25"/>
    </row>
    <row r="3409" spans="2:2">
      <c r="B3409" s="25"/>
    </row>
    <row r="3410" spans="2:2">
      <c r="B3410" s="25"/>
    </row>
    <row r="3411" spans="2:2">
      <c r="B3411" s="25"/>
    </row>
    <row r="3412" spans="2:2">
      <c r="B3412" s="25"/>
    </row>
    <row r="3413" spans="2:2">
      <c r="B3413" s="25"/>
    </row>
    <row r="3414" spans="2:2">
      <c r="B3414" s="25"/>
    </row>
    <row r="3415" spans="2:2">
      <c r="B3415" s="25"/>
    </row>
    <row r="3416" spans="2:2">
      <c r="B3416" s="25"/>
    </row>
    <row r="3417" spans="2:2">
      <c r="B3417" s="25"/>
    </row>
    <row r="3418" spans="2:2">
      <c r="B3418" s="25"/>
    </row>
    <row r="3419" spans="2:2">
      <c r="B3419" s="25"/>
    </row>
    <row r="3420" spans="2:2">
      <c r="B3420" s="25"/>
    </row>
    <row r="3421" spans="2:2">
      <c r="B3421" s="25"/>
    </row>
    <row r="3422" spans="2:2">
      <c r="B3422" s="25"/>
    </row>
    <row r="3423" spans="2:2">
      <c r="B3423" s="25"/>
    </row>
    <row r="3424" spans="2:2">
      <c r="B3424" s="25"/>
    </row>
    <row r="3425" spans="2:2">
      <c r="B3425" s="25"/>
    </row>
    <row r="3426" spans="2:2">
      <c r="B3426" s="25"/>
    </row>
    <row r="3427" spans="2:2">
      <c r="B3427" s="25"/>
    </row>
    <row r="3428" spans="2:2">
      <c r="B3428" s="25"/>
    </row>
    <row r="3429" spans="2:2">
      <c r="B3429" s="25"/>
    </row>
    <row r="3430" spans="2:2">
      <c r="B3430" s="25"/>
    </row>
    <row r="3431" spans="2:2">
      <c r="B3431" s="25"/>
    </row>
    <row r="3432" spans="2:2">
      <c r="B3432" s="25"/>
    </row>
    <row r="3433" spans="2:2">
      <c r="B3433" s="25"/>
    </row>
    <row r="3434" spans="2:2">
      <c r="B3434" s="25"/>
    </row>
    <row r="3435" spans="2:2">
      <c r="B3435" s="25"/>
    </row>
    <row r="3436" spans="2:2">
      <c r="B3436" s="25"/>
    </row>
    <row r="3437" spans="2:2">
      <c r="B3437" s="25"/>
    </row>
    <row r="3438" spans="2:2">
      <c r="B3438" s="25"/>
    </row>
    <row r="3439" spans="2:2">
      <c r="B3439" s="25"/>
    </row>
    <row r="3440" spans="2:2">
      <c r="B3440" s="25"/>
    </row>
    <row r="3441" spans="2:2">
      <c r="B3441" s="25"/>
    </row>
    <row r="3442" spans="2:2">
      <c r="B3442" s="25"/>
    </row>
    <row r="3443" spans="2:2">
      <c r="B3443" s="25"/>
    </row>
    <row r="3444" spans="2:2">
      <c r="B3444" s="25"/>
    </row>
    <row r="3445" spans="2:2">
      <c r="B3445" s="25"/>
    </row>
    <row r="3446" spans="2:2">
      <c r="B3446" s="25"/>
    </row>
    <row r="3447" spans="2:2">
      <c r="B3447" s="25"/>
    </row>
    <row r="3448" spans="2:2">
      <c r="B3448" s="25"/>
    </row>
    <row r="3449" spans="2:2">
      <c r="B3449" s="25"/>
    </row>
    <row r="3450" spans="2:2">
      <c r="B3450" s="25"/>
    </row>
    <row r="3451" spans="2:2">
      <c r="B3451" s="25"/>
    </row>
    <row r="3452" spans="2:2">
      <c r="B3452" s="25"/>
    </row>
    <row r="3453" spans="2:2">
      <c r="B3453" s="25"/>
    </row>
    <row r="3454" spans="2:2">
      <c r="B3454" s="25"/>
    </row>
    <row r="3455" spans="2:2">
      <c r="B3455" s="25"/>
    </row>
    <row r="3456" spans="2:2">
      <c r="B3456" s="25"/>
    </row>
    <row r="3457" spans="2:2">
      <c r="B3457" s="25"/>
    </row>
    <row r="3458" spans="2:2">
      <c r="B3458" s="25"/>
    </row>
    <row r="3459" spans="2:2">
      <c r="B3459" s="25"/>
    </row>
    <row r="3460" spans="2:2">
      <c r="B3460" s="25"/>
    </row>
    <row r="3461" spans="2:2">
      <c r="B3461" s="25"/>
    </row>
    <row r="3462" spans="2:2">
      <c r="B3462" s="25"/>
    </row>
    <row r="3463" spans="2:2">
      <c r="B3463" s="25"/>
    </row>
    <row r="3464" spans="2:2">
      <c r="B3464" s="25"/>
    </row>
    <row r="3465" spans="2:2">
      <c r="B3465" s="25"/>
    </row>
    <row r="3466" spans="2:2">
      <c r="B3466" s="25"/>
    </row>
    <row r="3467" spans="2:2">
      <c r="B3467" s="25"/>
    </row>
    <row r="3468" spans="2:2">
      <c r="B3468" s="25"/>
    </row>
    <row r="3469" spans="2:2">
      <c r="B3469" s="25"/>
    </row>
    <row r="3470" spans="2:2">
      <c r="B3470" s="25"/>
    </row>
    <row r="3471" spans="2:2">
      <c r="B3471" s="25"/>
    </row>
    <row r="3472" spans="2:2">
      <c r="B3472" s="25"/>
    </row>
    <row r="3473" spans="2:2">
      <c r="B3473" s="25"/>
    </row>
    <row r="3474" spans="2:2">
      <c r="B3474" s="25"/>
    </row>
    <row r="3475" spans="2:2">
      <c r="B3475" s="25"/>
    </row>
    <row r="3476" spans="2:2">
      <c r="B3476" s="25"/>
    </row>
    <row r="3477" spans="2:2">
      <c r="B3477" s="25"/>
    </row>
    <row r="3478" spans="2:2">
      <c r="B3478" s="25"/>
    </row>
    <row r="3479" spans="2:2">
      <c r="B3479" s="25"/>
    </row>
    <row r="3480" spans="2:2">
      <c r="B3480" s="25"/>
    </row>
    <row r="3481" spans="2:2">
      <c r="B3481" s="25"/>
    </row>
    <row r="3482" spans="2:2">
      <c r="B3482" s="25"/>
    </row>
    <row r="3483" spans="2:2">
      <c r="B3483" s="25"/>
    </row>
    <row r="3484" spans="2:2">
      <c r="B3484" s="25"/>
    </row>
    <row r="3485" spans="2:2">
      <c r="B3485" s="25"/>
    </row>
    <row r="3486" spans="2:2">
      <c r="B3486" s="25"/>
    </row>
    <row r="3487" spans="2:2">
      <c r="B3487" s="25"/>
    </row>
    <row r="3488" spans="2:2">
      <c r="B3488" s="25"/>
    </row>
    <row r="3489" spans="2:2">
      <c r="B3489" s="25"/>
    </row>
    <row r="3490" spans="2:2">
      <c r="B3490" s="25"/>
    </row>
    <row r="3491" spans="2:2">
      <c r="B3491" s="25"/>
    </row>
    <row r="3492" spans="2:2">
      <c r="B3492" s="25"/>
    </row>
    <row r="3493" spans="2:2">
      <c r="B3493" s="25"/>
    </row>
    <row r="3494" spans="2:2">
      <c r="B3494" s="25"/>
    </row>
    <row r="3495" spans="2:2">
      <c r="B3495" s="25"/>
    </row>
    <row r="3496" spans="2:2">
      <c r="B3496" s="25"/>
    </row>
    <row r="3497" spans="2:2">
      <c r="B3497" s="25"/>
    </row>
    <row r="3498" spans="2:2">
      <c r="B3498" s="25"/>
    </row>
    <row r="3499" spans="2:2">
      <c r="B3499" s="25"/>
    </row>
    <row r="3500" spans="2:2">
      <c r="B3500" s="25"/>
    </row>
    <row r="3501" spans="2:2">
      <c r="B3501" s="25"/>
    </row>
    <row r="3502" spans="2:2">
      <c r="B3502" s="25"/>
    </row>
    <row r="3503" spans="2:2">
      <c r="B3503" s="25"/>
    </row>
    <row r="3504" spans="2:2">
      <c r="B3504" s="25"/>
    </row>
    <row r="3505" spans="2:2">
      <c r="B3505" s="25"/>
    </row>
    <row r="3506" spans="2:2">
      <c r="B3506" s="25"/>
    </row>
    <row r="3507" spans="2:2">
      <c r="B3507" s="25"/>
    </row>
    <row r="3508" spans="2:2">
      <c r="B3508" s="25"/>
    </row>
    <row r="3509" spans="2:2">
      <c r="B3509" s="25"/>
    </row>
    <row r="3510" spans="2:2">
      <c r="B3510" s="25"/>
    </row>
    <row r="3511" spans="2:2">
      <c r="B3511" s="25"/>
    </row>
    <row r="3512" spans="2:2">
      <c r="B3512" s="25"/>
    </row>
    <row r="3513" spans="2:2">
      <c r="B3513" s="25"/>
    </row>
    <row r="3514" spans="2:2">
      <c r="B3514" s="25"/>
    </row>
    <row r="3515" spans="2:2">
      <c r="B3515" s="25"/>
    </row>
    <row r="3516" spans="2:2">
      <c r="B3516" s="25"/>
    </row>
    <row r="3517" spans="2:2">
      <c r="B3517" s="25"/>
    </row>
    <row r="3518" spans="2:2">
      <c r="B3518" s="25"/>
    </row>
    <row r="3519" spans="2:2">
      <c r="B3519" s="25"/>
    </row>
    <row r="3520" spans="2:2">
      <c r="B3520" s="25"/>
    </row>
    <row r="3521" spans="2:2">
      <c r="B3521" s="25"/>
    </row>
    <row r="3522" spans="2:2">
      <c r="B3522" s="25"/>
    </row>
    <row r="3523" spans="2:2">
      <c r="B3523" s="25"/>
    </row>
    <row r="3524" spans="2:2">
      <c r="B3524" s="25"/>
    </row>
    <row r="3525" spans="2:2">
      <c r="B3525" s="25"/>
    </row>
    <row r="3526" spans="2:2">
      <c r="B3526" s="25"/>
    </row>
    <row r="3527" spans="2:2">
      <c r="B3527" s="25"/>
    </row>
    <row r="3528" spans="2:2">
      <c r="B3528" s="25"/>
    </row>
    <row r="3529" spans="2:2">
      <c r="B3529" s="25"/>
    </row>
    <row r="3530" spans="2:2">
      <c r="B3530" s="25"/>
    </row>
    <row r="3531" spans="2:2">
      <c r="B3531" s="25"/>
    </row>
    <row r="3532" spans="2:2">
      <c r="B3532" s="25"/>
    </row>
    <row r="3533" spans="2:2">
      <c r="B3533" s="25"/>
    </row>
    <row r="3534" spans="2:2">
      <c r="B3534" s="25"/>
    </row>
    <row r="3535" spans="2:2">
      <c r="B3535" s="25"/>
    </row>
    <row r="3536" spans="2:2">
      <c r="B3536" s="25"/>
    </row>
    <row r="3537" spans="2:2">
      <c r="B3537" s="25"/>
    </row>
    <row r="3538" spans="2:2">
      <c r="B3538" s="25"/>
    </row>
    <row r="3539" spans="2:2">
      <c r="B3539" s="25"/>
    </row>
    <row r="3540" spans="2:2">
      <c r="B3540" s="25"/>
    </row>
    <row r="3541" spans="2:2">
      <c r="B3541" s="25"/>
    </row>
    <row r="3542" spans="2:2">
      <c r="B3542" s="25"/>
    </row>
    <row r="3543" spans="2:2">
      <c r="B3543" s="25"/>
    </row>
    <row r="3544" spans="2:2">
      <c r="B3544" s="25"/>
    </row>
    <row r="3545" spans="2:2">
      <c r="B3545" s="25"/>
    </row>
    <row r="3546" spans="2:2">
      <c r="B3546" s="25"/>
    </row>
    <row r="3547" spans="2:2">
      <c r="B3547" s="25"/>
    </row>
    <row r="3548" spans="2:2">
      <c r="B3548" s="25"/>
    </row>
    <row r="3549" spans="2:2">
      <c r="B3549" s="25"/>
    </row>
    <row r="3550" spans="2:2">
      <c r="B3550" s="25"/>
    </row>
    <row r="3551" spans="2:2">
      <c r="B3551" s="25"/>
    </row>
    <row r="3552" spans="2:2">
      <c r="B3552" s="25"/>
    </row>
    <row r="3553" spans="2:2">
      <c r="B3553" s="25"/>
    </row>
    <row r="3554" spans="2:2">
      <c r="B3554" s="25"/>
    </row>
    <row r="3555" spans="2:2">
      <c r="B3555" s="25"/>
    </row>
    <row r="3556" spans="2:2">
      <c r="B3556" s="25"/>
    </row>
    <row r="3557" spans="2:2">
      <c r="B3557" s="25"/>
    </row>
    <row r="3558" spans="2:2">
      <c r="B3558" s="25"/>
    </row>
    <row r="3559" spans="2:2">
      <c r="B3559" s="25"/>
    </row>
    <row r="3560" spans="2:2">
      <c r="B3560" s="25"/>
    </row>
    <row r="3561" spans="2:2">
      <c r="B3561" s="25"/>
    </row>
    <row r="3562" spans="2:2">
      <c r="B3562" s="25"/>
    </row>
    <row r="3563" spans="2:2">
      <c r="B3563" s="25"/>
    </row>
    <row r="3564" spans="2:2">
      <c r="B3564" s="25"/>
    </row>
    <row r="3565" spans="2:2">
      <c r="B3565" s="25"/>
    </row>
    <row r="3566" spans="2:2">
      <c r="B3566" s="25"/>
    </row>
    <row r="3567" spans="2:2">
      <c r="B3567" s="25"/>
    </row>
    <row r="3568" spans="2:2">
      <c r="B3568" s="25"/>
    </row>
    <row r="3569" spans="2:2">
      <c r="B3569" s="25"/>
    </row>
    <row r="3570" spans="2:2">
      <c r="B3570" s="25"/>
    </row>
    <row r="3571" spans="2:2">
      <c r="B3571" s="25"/>
    </row>
    <row r="3572" spans="2:2">
      <c r="B3572" s="25"/>
    </row>
    <row r="3573" spans="2:2">
      <c r="B3573" s="25"/>
    </row>
    <row r="3574" spans="2:2">
      <c r="B3574" s="25"/>
    </row>
    <row r="3575" spans="2:2">
      <c r="B3575" s="25"/>
    </row>
    <row r="3576" spans="2:2">
      <c r="B3576" s="25"/>
    </row>
    <row r="3577" spans="2:2">
      <c r="B3577" s="25"/>
    </row>
    <row r="3578" spans="2:2">
      <c r="B3578" s="25"/>
    </row>
    <row r="3579" spans="2:2">
      <c r="B3579" s="25"/>
    </row>
    <row r="3580" spans="2:2">
      <c r="B3580" s="25"/>
    </row>
    <row r="3581" spans="2:2">
      <c r="B3581" s="25"/>
    </row>
    <row r="3582" spans="2:2">
      <c r="B3582" s="25"/>
    </row>
    <row r="3583" spans="2:2">
      <c r="B3583" s="25"/>
    </row>
    <row r="3584" spans="2:2">
      <c r="B3584" s="25"/>
    </row>
    <row r="3585" spans="2:2">
      <c r="B3585" s="25"/>
    </row>
    <row r="3586" spans="2:2">
      <c r="B3586" s="25"/>
    </row>
    <row r="3587" spans="2:2">
      <c r="B3587" s="25"/>
    </row>
    <row r="3588" spans="2:2">
      <c r="B3588" s="25"/>
    </row>
    <row r="3589" spans="2:2">
      <c r="B3589" s="25"/>
    </row>
    <row r="3590" spans="2:2">
      <c r="B3590" s="25"/>
    </row>
    <row r="3591" spans="2:2">
      <c r="B3591" s="25"/>
    </row>
    <row r="3592" spans="2:2">
      <c r="B3592" s="25"/>
    </row>
    <row r="3593" spans="2:2">
      <c r="B3593" s="25"/>
    </row>
    <row r="3594" spans="2:2">
      <c r="B3594" s="25"/>
    </row>
    <row r="3595" spans="2:2">
      <c r="B3595" s="25"/>
    </row>
    <row r="3596" spans="2:2">
      <c r="B3596" s="25"/>
    </row>
    <row r="3597" spans="2:2">
      <c r="B3597" s="25"/>
    </row>
    <row r="3598" spans="2:2">
      <c r="B3598" s="25"/>
    </row>
    <row r="3599" spans="2:2">
      <c r="B3599" s="25"/>
    </row>
    <row r="3600" spans="2:2">
      <c r="B3600" s="25"/>
    </row>
    <row r="3601" spans="2:2">
      <c r="B3601" s="25"/>
    </row>
    <row r="3602" spans="2:2">
      <c r="B3602" s="25"/>
    </row>
    <row r="3603" spans="2:2">
      <c r="B3603" s="25"/>
    </row>
    <row r="3604" spans="2:2">
      <c r="B3604" s="25"/>
    </row>
    <row r="3605" spans="2:2">
      <c r="B3605" s="25"/>
    </row>
    <row r="3606" spans="2:2">
      <c r="B3606" s="25"/>
    </row>
    <row r="3607" spans="2:2">
      <c r="B3607" s="25"/>
    </row>
    <row r="3608" spans="2:2">
      <c r="B3608" s="25"/>
    </row>
    <row r="3609" spans="2:2">
      <c r="B3609" s="25"/>
    </row>
    <row r="3610" spans="2:2">
      <c r="B3610" s="25"/>
    </row>
    <row r="3611" spans="2:2">
      <c r="B3611" s="25"/>
    </row>
    <row r="3612" spans="2:2">
      <c r="B3612" s="25"/>
    </row>
    <row r="3613" spans="2:2">
      <c r="B3613" s="25"/>
    </row>
    <row r="3614" spans="2:2">
      <c r="B3614" s="25"/>
    </row>
    <row r="3615" spans="2:2">
      <c r="B3615" s="25"/>
    </row>
    <row r="3616" spans="2:2">
      <c r="B3616" s="25"/>
    </row>
    <row r="3617" spans="2:2">
      <c r="B3617" s="25"/>
    </row>
    <row r="3618" spans="2:2">
      <c r="B3618" s="25"/>
    </row>
    <row r="3619" spans="2:2">
      <c r="B3619" s="25"/>
    </row>
    <row r="3620" spans="2:2">
      <c r="B3620" s="25"/>
    </row>
    <row r="3621" spans="2:2">
      <c r="B3621" s="25"/>
    </row>
    <row r="3622" spans="2:2">
      <c r="B3622" s="25"/>
    </row>
    <row r="3623" spans="2:2">
      <c r="B3623" s="25"/>
    </row>
    <row r="3624" spans="2:2">
      <c r="B3624" s="25"/>
    </row>
    <row r="3625" spans="2:2">
      <c r="B3625" s="25"/>
    </row>
    <row r="3626" spans="2:2">
      <c r="B3626" s="25"/>
    </row>
    <row r="3627" spans="2:2">
      <c r="B3627" s="25"/>
    </row>
    <row r="3628" spans="2:2">
      <c r="B3628" s="25"/>
    </row>
    <row r="3629" spans="2:2">
      <c r="B3629" s="25"/>
    </row>
    <row r="3630" spans="2:2">
      <c r="B3630" s="25"/>
    </row>
    <row r="3631" spans="2:2">
      <c r="B3631" s="25"/>
    </row>
    <row r="3632" spans="2:2">
      <c r="B3632" s="25"/>
    </row>
    <row r="3633" spans="2:2">
      <c r="B3633" s="25"/>
    </row>
    <row r="3634" spans="2:2">
      <c r="B3634" s="25"/>
    </row>
    <row r="3635" spans="2:2">
      <c r="B3635" s="25"/>
    </row>
    <row r="3636" spans="2:2">
      <c r="B3636" s="25"/>
    </row>
    <row r="3637" spans="2:2">
      <c r="B3637" s="25"/>
    </row>
    <row r="3638" spans="2:2">
      <c r="B3638" s="25"/>
    </row>
    <row r="3639" spans="2:2">
      <c r="B3639" s="25"/>
    </row>
    <row r="3640" spans="2:2">
      <c r="B3640" s="25"/>
    </row>
    <row r="3641" spans="2:2">
      <c r="B3641" s="25"/>
    </row>
    <row r="3642" spans="2:2">
      <c r="B3642" s="25"/>
    </row>
    <row r="3643" spans="2:2">
      <c r="B3643" s="25"/>
    </row>
    <row r="3644" spans="2:2">
      <c r="B3644" s="25"/>
    </row>
    <row r="3645" spans="2:2">
      <c r="B3645" s="25"/>
    </row>
    <row r="3646" spans="2:2">
      <c r="B3646" s="25"/>
    </row>
    <row r="3647" spans="2:2">
      <c r="B3647" s="25"/>
    </row>
    <row r="3648" spans="2:2">
      <c r="B3648" s="25"/>
    </row>
    <row r="3649" spans="2:2">
      <c r="B3649" s="25"/>
    </row>
    <row r="3650" spans="2:2">
      <c r="B3650" s="25"/>
    </row>
    <row r="3651" spans="2:2">
      <c r="B3651" s="25"/>
    </row>
    <row r="3652" spans="2:2">
      <c r="B3652" s="25"/>
    </row>
    <row r="3653" spans="2:2">
      <c r="B3653" s="25"/>
    </row>
    <row r="3654" spans="2:2">
      <c r="B3654" s="25"/>
    </row>
    <row r="3655" spans="2:2">
      <c r="B3655" s="25"/>
    </row>
    <row r="3656" spans="2:2">
      <c r="B3656" s="25"/>
    </row>
    <row r="3657" spans="2:2">
      <c r="B3657" s="25"/>
    </row>
    <row r="3658" spans="2:2">
      <c r="B3658" s="25"/>
    </row>
    <row r="3659" spans="2:2">
      <c r="B3659" s="25"/>
    </row>
    <row r="3660" spans="2:2">
      <c r="B3660" s="25"/>
    </row>
    <row r="3661" spans="2:2">
      <c r="B3661" s="25"/>
    </row>
    <row r="3662" spans="2:2">
      <c r="B3662" s="25"/>
    </row>
    <row r="3663" spans="2:2">
      <c r="B3663" s="25"/>
    </row>
    <row r="3664" spans="2:2">
      <c r="B3664" s="25"/>
    </row>
    <row r="3665" spans="2:2">
      <c r="B3665" s="25"/>
    </row>
    <row r="3666" spans="2:2">
      <c r="B3666" s="25"/>
    </row>
    <row r="3667" spans="2:2">
      <c r="B3667" s="25"/>
    </row>
    <row r="3668" spans="2:2">
      <c r="B3668" s="25"/>
    </row>
    <row r="3669" spans="2:2">
      <c r="B3669" s="25"/>
    </row>
    <row r="3670" spans="2:2">
      <c r="B3670" s="25"/>
    </row>
    <row r="3671" spans="2:2">
      <c r="B3671" s="25"/>
    </row>
    <row r="3672" spans="2:2">
      <c r="B3672" s="25"/>
    </row>
    <row r="3673" spans="2:2">
      <c r="B3673" s="25"/>
    </row>
    <row r="3674" spans="2:2">
      <c r="B3674" s="25"/>
    </row>
    <row r="3675" spans="2:2">
      <c r="B3675" s="25"/>
    </row>
    <row r="3676" spans="2:2">
      <c r="B3676" s="25"/>
    </row>
    <row r="3677" spans="2:2">
      <c r="B3677" s="25"/>
    </row>
    <row r="3678" spans="2:2">
      <c r="B3678" s="25"/>
    </row>
    <row r="3679" spans="2:2">
      <c r="B3679" s="25"/>
    </row>
    <row r="3680" spans="2:2">
      <c r="B3680" s="25"/>
    </row>
    <row r="3681" spans="2:2">
      <c r="B3681" s="25"/>
    </row>
    <row r="3682" spans="2:2">
      <c r="B3682" s="25"/>
    </row>
    <row r="3683" spans="2:2">
      <c r="B3683" s="25"/>
    </row>
    <row r="3684" spans="2:2">
      <c r="B3684" s="25"/>
    </row>
    <row r="3685" spans="2:2">
      <c r="B3685" s="25"/>
    </row>
    <row r="3686" spans="2:2">
      <c r="B3686" s="25"/>
    </row>
    <row r="3687" spans="2:2">
      <c r="B3687" s="25"/>
    </row>
    <row r="3688" spans="2:2">
      <c r="B3688" s="25"/>
    </row>
    <row r="3689" spans="2:2">
      <c r="B3689" s="25"/>
    </row>
    <row r="3690" spans="2:2">
      <c r="B3690" s="25"/>
    </row>
    <row r="3691" spans="2:2">
      <c r="B3691" s="25"/>
    </row>
    <row r="3692" spans="2:2">
      <c r="B3692" s="25"/>
    </row>
    <row r="3693" spans="2:2">
      <c r="B3693" s="25"/>
    </row>
    <row r="3694" spans="2:2">
      <c r="B3694" s="25"/>
    </row>
    <row r="3695" spans="2:2">
      <c r="B3695" s="25"/>
    </row>
    <row r="3696" spans="2:2">
      <c r="B3696" s="25"/>
    </row>
    <row r="3697" spans="2:2">
      <c r="B3697" s="25"/>
    </row>
    <row r="3698" spans="2:2">
      <c r="B3698" s="25"/>
    </row>
    <row r="3699" spans="2:2">
      <c r="B3699" s="25"/>
    </row>
    <row r="3700" spans="2:2">
      <c r="B3700" s="25"/>
    </row>
    <row r="3701" spans="2:2">
      <c r="B3701" s="25"/>
    </row>
    <row r="3702" spans="2:2">
      <c r="B3702" s="25"/>
    </row>
    <row r="3703" spans="2:2">
      <c r="B3703" s="25"/>
    </row>
    <row r="3704" spans="2:2">
      <c r="B3704" s="25"/>
    </row>
    <row r="3705" spans="2:2">
      <c r="B3705" s="25"/>
    </row>
    <row r="3706" spans="2:2">
      <c r="B3706" s="25"/>
    </row>
    <row r="3707" spans="2:2">
      <c r="B3707" s="25"/>
    </row>
    <row r="3708" spans="2:2">
      <c r="B3708" s="25"/>
    </row>
    <row r="3709" spans="2:2">
      <c r="B3709" s="25"/>
    </row>
    <row r="3710" spans="2:2">
      <c r="B3710" s="25"/>
    </row>
    <row r="3711" spans="2:2">
      <c r="B3711" s="25"/>
    </row>
    <row r="3712" spans="2:2">
      <c r="B3712" s="25"/>
    </row>
    <row r="3713" spans="2:2">
      <c r="B3713" s="25"/>
    </row>
    <row r="3714" spans="2:2">
      <c r="B3714" s="25"/>
    </row>
    <row r="3715" spans="2:2">
      <c r="B3715" s="25"/>
    </row>
    <row r="3716" spans="2:2">
      <c r="B3716" s="25"/>
    </row>
    <row r="3717" spans="2:2">
      <c r="B3717" s="25"/>
    </row>
    <row r="3718" spans="2:2">
      <c r="B3718" s="25"/>
    </row>
    <row r="3719" spans="2:2">
      <c r="B3719" s="25"/>
    </row>
    <row r="3720" spans="2:2">
      <c r="B3720" s="25"/>
    </row>
    <row r="3721" spans="2:2">
      <c r="B3721" s="25"/>
    </row>
    <row r="3722" spans="2:2">
      <c r="B3722" s="25"/>
    </row>
    <row r="3723" spans="2:2">
      <c r="B3723" s="25"/>
    </row>
    <row r="3724" spans="2:2">
      <c r="B3724" s="25"/>
    </row>
    <row r="3725" spans="2:2">
      <c r="B3725" s="25"/>
    </row>
    <row r="3726" spans="2:2">
      <c r="B3726" s="25"/>
    </row>
    <row r="3727" spans="2:2">
      <c r="B3727" s="25"/>
    </row>
    <row r="3728" spans="2:2">
      <c r="B3728" s="25"/>
    </row>
    <row r="3729" spans="2:2">
      <c r="B3729" s="25"/>
    </row>
    <row r="3730" spans="2:2">
      <c r="B3730" s="25"/>
    </row>
    <row r="3731" spans="2:2">
      <c r="B3731" s="25"/>
    </row>
    <row r="3732" spans="2:2">
      <c r="B3732" s="25"/>
    </row>
    <row r="3733" spans="2:2">
      <c r="B3733" s="25"/>
    </row>
    <row r="3734" spans="2:2">
      <c r="B3734" s="25"/>
    </row>
    <row r="3735" spans="2:2">
      <c r="B3735" s="25"/>
    </row>
    <row r="3736" spans="2:2">
      <c r="B3736" s="25"/>
    </row>
    <row r="3737" spans="2:2">
      <c r="B3737" s="25"/>
    </row>
    <row r="3738" spans="2:2">
      <c r="B3738" s="25"/>
    </row>
    <row r="3739" spans="2:2">
      <c r="B3739" s="25"/>
    </row>
    <row r="3740" spans="2:2">
      <c r="B3740" s="25"/>
    </row>
    <row r="3741" spans="2:2">
      <c r="B3741" s="25"/>
    </row>
    <row r="3742" spans="2:2">
      <c r="B3742" s="25"/>
    </row>
    <row r="3743" spans="2:2">
      <c r="B3743" s="25"/>
    </row>
    <row r="3744" spans="2:2">
      <c r="B3744" s="25"/>
    </row>
    <row r="3745" spans="2:2">
      <c r="B3745" s="25"/>
    </row>
    <row r="3746" spans="2:2">
      <c r="B3746" s="25"/>
    </row>
    <row r="3747" spans="2:2">
      <c r="B3747" s="25"/>
    </row>
    <row r="3748" spans="2:2">
      <c r="B3748" s="25"/>
    </row>
    <row r="3749" spans="2:2">
      <c r="B3749" s="25"/>
    </row>
    <row r="3750" spans="2:2">
      <c r="B3750" s="25"/>
    </row>
    <row r="3751" spans="2:2">
      <c r="B3751" s="25"/>
    </row>
    <row r="3752" spans="2:2">
      <c r="B3752" s="25"/>
    </row>
    <row r="3753" spans="2:2">
      <c r="B3753" s="25"/>
    </row>
    <row r="3754" spans="2:2">
      <c r="B3754" s="25"/>
    </row>
    <row r="3755" spans="2:2">
      <c r="B3755" s="25"/>
    </row>
    <row r="3756" spans="2:2">
      <c r="B3756" s="25"/>
    </row>
    <row r="3757" spans="2:2">
      <c r="B3757" s="25"/>
    </row>
    <row r="3758" spans="2:2">
      <c r="B3758" s="25"/>
    </row>
    <row r="3759" spans="2:2">
      <c r="B3759" s="25"/>
    </row>
    <row r="3760" spans="2:2">
      <c r="B3760" s="25"/>
    </row>
    <row r="3761" spans="2:2">
      <c r="B3761" s="25"/>
    </row>
    <row r="3762" spans="2:2">
      <c r="B3762" s="25"/>
    </row>
    <row r="3763" spans="2:2">
      <c r="B3763" s="25"/>
    </row>
    <row r="3764" spans="2:2">
      <c r="B3764" s="25"/>
    </row>
    <row r="3765" spans="2:2">
      <c r="B3765" s="25"/>
    </row>
    <row r="3766" spans="2:2">
      <c r="B3766" s="25"/>
    </row>
    <row r="3767" spans="2:2">
      <c r="B3767" s="25"/>
    </row>
    <row r="3768" spans="2:2">
      <c r="B3768" s="25"/>
    </row>
    <row r="3769" spans="2:2">
      <c r="B3769" s="25"/>
    </row>
    <row r="3770" spans="2:2">
      <c r="B3770" s="25"/>
    </row>
    <row r="3771" spans="2:2">
      <c r="B3771" s="25"/>
    </row>
    <row r="3772" spans="2:2">
      <c r="B3772" s="25"/>
    </row>
    <row r="3773" spans="2:2">
      <c r="B3773" s="25"/>
    </row>
    <row r="3774" spans="2:2">
      <c r="B3774" s="25"/>
    </row>
    <row r="3775" spans="2:2">
      <c r="B3775" s="25"/>
    </row>
    <row r="3776" spans="2:2">
      <c r="B3776" s="25"/>
    </row>
    <row r="3777" spans="2:2">
      <c r="B3777" s="25"/>
    </row>
    <row r="3778" spans="2:2">
      <c r="B3778" s="25"/>
    </row>
    <row r="3779" spans="2:2">
      <c r="B3779" s="25"/>
    </row>
    <row r="3780" spans="2:2">
      <c r="B3780" s="25"/>
    </row>
    <row r="3781" spans="2:2">
      <c r="B3781" s="25"/>
    </row>
    <row r="3782" spans="2:2">
      <c r="B3782" s="25"/>
    </row>
    <row r="3783" spans="2:2">
      <c r="B3783" s="25"/>
    </row>
    <row r="3784" spans="2:2">
      <c r="B3784" s="25"/>
    </row>
    <row r="3785" spans="2:2">
      <c r="B3785" s="25"/>
    </row>
    <row r="3786" spans="2:2">
      <c r="B3786" s="25"/>
    </row>
    <row r="3787" spans="2:2">
      <c r="B3787" s="25"/>
    </row>
    <row r="3788" spans="2:2">
      <c r="B3788" s="25"/>
    </row>
    <row r="3789" spans="2:2">
      <c r="B3789" s="25"/>
    </row>
    <row r="3790" spans="2:2">
      <c r="B3790" s="25"/>
    </row>
    <row r="3791" spans="2:2">
      <c r="B3791" s="25"/>
    </row>
    <row r="3792" spans="2:2">
      <c r="B3792" s="25"/>
    </row>
    <row r="3793" spans="2:2">
      <c r="B3793" s="25"/>
    </row>
    <row r="3794" spans="2:2">
      <c r="B3794" s="25"/>
    </row>
    <row r="3795" spans="2:2">
      <c r="B3795" s="25"/>
    </row>
    <row r="3796" spans="2:2">
      <c r="B3796" s="25"/>
    </row>
    <row r="3797" spans="2:2">
      <c r="B3797" s="25"/>
    </row>
    <row r="3798" spans="2:2">
      <c r="B3798" s="25"/>
    </row>
    <row r="3799" spans="2:2">
      <c r="B3799" s="25"/>
    </row>
    <row r="3800" spans="2:2">
      <c r="B3800" s="25"/>
    </row>
    <row r="3801" spans="2:2">
      <c r="B3801" s="25"/>
    </row>
    <row r="3802" spans="2:2">
      <c r="B3802" s="25"/>
    </row>
    <row r="3803" spans="2:2">
      <c r="B3803" s="25"/>
    </row>
    <row r="3804" spans="2:2">
      <c r="B3804" s="25"/>
    </row>
    <row r="3805" spans="2:2">
      <c r="B3805" s="25"/>
    </row>
    <row r="3806" spans="2:2">
      <c r="B3806" s="25"/>
    </row>
    <row r="3807" spans="2:2">
      <c r="B3807" s="25"/>
    </row>
    <row r="3808" spans="2:2">
      <c r="B3808" s="25"/>
    </row>
    <row r="3809" spans="2:2">
      <c r="B3809" s="25"/>
    </row>
    <row r="3810" spans="2:2">
      <c r="B3810" s="25"/>
    </row>
    <row r="3811" spans="2:2">
      <c r="B3811" s="25"/>
    </row>
    <row r="3812" spans="2:2">
      <c r="B3812" s="25"/>
    </row>
    <row r="3813" spans="2:2">
      <c r="B3813" s="25"/>
    </row>
    <row r="3814" spans="2:2">
      <c r="B3814" s="25"/>
    </row>
    <row r="3815" spans="2:2">
      <c r="B3815" s="25"/>
    </row>
    <row r="3816" spans="2:2">
      <c r="B3816" s="25"/>
    </row>
    <row r="3817" spans="2:2">
      <c r="B3817" s="25"/>
    </row>
    <row r="3818" spans="2:2">
      <c r="B3818" s="25"/>
    </row>
    <row r="3819" spans="2:2">
      <c r="B3819" s="25"/>
    </row>
    <row r="3820" spans="2:2">
      <c r="B3820" s="25"/>
    </row>
    <row r="3821" spans="2:2">
      <c r="B3821" s="25"/>
    </row>
    <row r="3822" spans="2:2">
      <c r="B3822" s="25"/>
    </row>
    <row r="3823" spans="2:2">
      <c r="B3823" s="25"/>
    </row>
    <row r="3824" spans="2:2">
      <c r="B3824" s="25"/>
    </row>
    <row r="3825" spans="2:2">
      <c r="B3825" s="25"/>
    </row>
    <row r="3826" spans="2:2">
      <c r="B3826" s="25"/>
    </row>
    <row r="3827" spans="2:2">
      <c r="B3827" s="25"/>
    </row>
    <row r="3828" spans="2:2">
      <c r="B3828" s="25"/>
    </row>
    <row r="3829" spans="2:2">
      <c r="B3829" s="25"/>
    </row>
    <row r="3830" spans="2:2">
      <c r="B3830" s="25"/>
    </row>
    <row r="3831" spans="2:2">
      <c r="B3831" s="25"/>
    </row>
    <row r="3832" spans="2:2">
      <c r="B3832" s="25"/>
    </row>
    <row r="3833" spans="2:2">
      <c r="B3833" s="25"/>
    </row>
    <row r="3834" spans="2:2">
      <c r="B3834" s="25"/>
    </row>
    <row r="3835" spans="2:2">
      <c r="B3835" s="25"/>
    </row>
    <row r="3836" spans="2:2">
      <c r="B3836" s="25"/>
    </row>
    <row r="3837" spans="2:2">
      <c r="B3837" s="25"/>
    </row>
    <row r="3838" spans="2:2">
      <c r="B3838" s="25"/>
    </row>
    <row r="3839" spans="2:2">
      <c r="B3839" s="25"/>
    </row>
    <row r="3840" spans="2:2">
      <c r="B3840" s="25"/>
    </row>
    <row r="3841" spans="2:2">
      <c r="B3841" s="25"/>
    </row>
    <row r="3842" spans="2:2">
      <c r="B3842" s="25"/>
    </row>
    <row r="3843" spans="2:2">
      <c r="B3843" s="25"/>
    </row>
    <row r="3844" spans="2:2">
      <c r="B3844" s="25"/>
    </row>
    <row r="3845" spans="2:2">
      <c r="B3845" s="25"/>
    </row>
    <row r="3846" spans="2:2">
      <c r="B3846" s="25"/>
    </row>
    <row r="3847" spans="2:2">
      <c r="B3847" s="25"/>
    </row>
    <row r="3848" spans="2:2">
      <c r="B3848" s="25"/>
    </row>
    <row r="3849" spans="2:2">
      <c r="B3849" s="25"/>
    </row>
    <row r="3850" spans="2:2">
      <c r="B3850" s="25"/>
    </row>
    <row r="3851" spans="2:2">
      <c r="B3851" s="25"/>
    </row>
    <row r="3852" spans="2:2">
      <c r="B3852" s="25"/>
    </row>
    <row r="3853" spans="2:2">
      <c r="B3853" s="25"/>
    </row>
    <row r="3854" spans="2:2">
      <c r="B3854" s="25"/>
    </row>
    <row r="3855" spans="2:2">
      <c r="B3855" s="25"/>
    </row>
    <row r="3856" spans="2:2">
      <c r="B3856" s="25"/>
    </row>
    <row r="3857" spans="2:2">
      <c r="B3857" s="25"/>
    </row>
    <row r="3858" spans="2:2">
      <c r="B3858" s="25"/>
    </row>
    <row r="3859" spans="2:2">
      <c r="B3859" s="25"/>
    </row>
    <row r="3860" spans="2:2">
      <c r="B3860" s="25"/>
    </row>
    <row r="3861" spans="2:2">
      <c r="B3861" s="25"/>
    </row>
    <row r="3862" spans="2:2">
      <c r="B3862" s="25"/>
    </row>
    <row r="3863" spans="2:2">
      <c r="B3863" s="25"/>
    </row>
    <row r="3864" spans="2:2">
      <c r="B3864" s="25"/>
    </row>
    <row r="3865" spans="2:2">
      <c r="B3865" s="25"/>
    </row>
    <row r="3866" spans="2:2">
      <c r="B3866" s="25"/>
    </row>
    <row r="3867" spans="2:2">
      <c r="B3867" s="25"/>
    </row>
    <row r="3868" spans="2:2">
      <c r="B3868" s="25"/>
    </row>
    <row r="3869" spans="2:2">
      <c r="B3869" s="25"/>
    </row>
    <row r="3870" spans="2:2">
      <c r="B3870" s="25"/>
    </row>
    <row r="3871" spans="2:2">
      <c r="B3871" s="25"/>
    </row>
    <row r="3872" spans="2:2">
      <c r="B3872" s="25"/>
    </row>
    <row r="3873" spans="2:2">
      <c r="B3873" s="25"/>
    </row>
    <row r="3874" spans="2:2">
      <c r="B3874" s="25"/>
    </row>
    <row r="3875" spans="2:2">
      <c r="B3875" s="25"/>
    </row>
    <row r="3876" spans="2:2">
      <c r="B3876" s="25"/>
    </row>
    <row r="3877" spans="2:2">
      <c r="B3877" s="25"/>
    </row>
    <row r="3878" spans="2:2">
      <c r="B3878" s="25"/>
    </row>
    <row r="3879" spans="2:2">
      <c r="B3879" s="25"/>
    </row>
    <row r="3880" spans="2:2">
      <c r="B3880" s="25"/>
    </row>
    <row r="3881" spans="2:2">
      <c r="B3881" s="25"/>
    </row>
    <row r="3882" spans="2:2">
      <c r="B3882" s="25"/>
    </row>
    <row r="3883" spans="2:2">
      <c r="B3883" s="25"/>
    </row>
    <row r="3884" spans="2:2">
      <c r="B3884" s="25"/>
    </row>
    <row r="3885" spans="2:2">
      <c r="B3885" s="25"/>
    </row>
    <row r="3886" spans="2:2">
      <c r="B3886" s="25"/>
    </row>
    <row r="3887" spans="2:2">
      <c r="B3887" s="25"/>
    </row>
    <row r="3888" spans="2:2">
      <c r="B3888" s="25"/>
    </row>
    <row r="3889" spans="2:2">
      <c r="B3889" s="25"/>
    </row>
    <row r="3890" spans="2:2">
      <c r="B3890" s="25"/>
    </row>
    <row r="3891" spans="2:2">
      <c r="B3891" s="25"/>
    </row>
    <row r="3892" spans="2:2">
      <c r="B3892" s="25"/>
    </row>
    <row r="3893" spans="2:2">
      <c r="B3893" s="25"/>
    </row>
    <row r="3894" spans="2:2">
      <c r="B3894" s="25"/>
    </row>
    <row r="3895" spans="2:2">
      <c r="B3895" s="25"/>
    </row>
    <row r="3896" spans="2:2">
      <c r="B3896" s="25"/>
    </row>
    <row r="3897" spans="2:2">
      <c r="B3897" s="25"/>
    </row>
    <row r="3898" spans="2:2">
      <c r="B3898" s="25"/>
    </row>
    <row r="3899" spans="2:2">
      <c r="B3899" s="25"/>
    </row>
    <row r="3900" spans="2:2">
      <c r="B3900" s="25"/>
    </row>
    <row r="3901" spans="2:2">
      <c r="B3901" s="25"/>
    </row>
    <row r="3902" spans="2:2">
      <c r="B3902" s="25"/>
    </row>
    <row r="3903" spans="2:2">
      <c r="B3903" s="25"/>
    </row>
    <row r="3904" spans="2:2">
      <c r="B3904" s="25"/>
    </row>
    <row r="3905" spans="2:2">
      <c r="B3905" s="25"/>
    </row>
    <row r="3906" spans="2:2">
      <c r="B3906" s="25"/>
    </row>
    <row r="3907" spans="2:2">
      <c r="B3907" s="25"/>
    </row>
    <row r="3908" spans="2:2">
      <c r="B3908" s="25"/>
    </row>
    <row r="3909" spans="2:2">
      <c r="B3909" s="25"/>
    </row>
    <row r="3910" spans="2:2">
      <c r="B3910" s="25"/>
    </row>
    <row r="3911" spans="2:2">
      <c r="B3911" s="25"/>
    </row>
    <row r="3912" spans="2:2">
      <c r="B3912" s="25"/>
    </row>
    <row r="3913" spans="2:2">
      <c r="B3913" s="25"/>
    </row>
    <row r="3914" spans="2:2">
      <c r="B3914" s="25"/>
    </row>
    <row r="3915" spans="2:2">
      <c r="B3915" s="25"/>
    </row>
    <row r="3916" spans="2:2">
      <c r="B3916" s="25"/>
    </row>
    <row r="3917" spans="2:2">
      <c r="B3917" s="25"/>
    </row>
    <row r="3918" spans="2:2">
      <c r="B3918" s="25"/>
    </row>
    <row r="3919" spans="2:2">
      <c r="B3919" s="25"/>
    </row>
    <row r="3920" spans="2:2">
      <c r="B3920" s="25"/>
    </row>
    <row r="3921" spans="2:2">
      <c r="B3921" s="25"/>
    </row>
    <row r="3922" spans="2:2">
      <c r="B3922" s="25"/>
    </row>
    <row r="3923" spans="2:2">
      <c r="B3923" s="25"/>
    </row>
    <row r="3924" spans="2:2">
      <c r="B3924" s="25"/>
    </row>
    <row r="3925" spans="2:2">
      <c r="B3925" s="25"/>
    </row>
    <row r="3926" spans="2:2">
      <c r="B3926" s="25"/>
    </row>
    <row r="3927" spans="2:2">
      <c r="B3927" s="25"/>
    </row>
    <row r="3928" spans="2:2">
      <c r="B3928" s="25"/>
    </row>
    <row r="3929" spans="2:2">
      <c r="B3929" s="25"/>
    </row>
    <row r="3930" spans="2:2">
      <c r="B3930" s="25"/>
    </row>
    <row r="3931" spans="2:2">
      <c r="B3931" s="25"/>
    </row>
    <row r="3932" spans="2:2">
      <c r="B3932" s="25"/>
    </row>
    <row r="3933" spans="2:2">
      <c r="B3933" s="25"/>
    </row>
    <row r="3934" spans="2:2">
      <c r="B3934" s="25"/>
    </row>
    <row r="3935" spans="2:2">
      <c r="B3935" s="25"/>
    </row>
    <row r="3936" spans="2:2">
      <c r="B3936" s="25"/>
    </row>
    <row r="3937" spans="2:2">
      <c r="B3937" s="25"/>
    </row>
    <row r="3938" spans="2:2">
      <c r="B3938" s="25"/>
    </row>
    <row r="3939" spans="2:2">
      <c r="B3939" s="25"/>
    </row>
    <row r="3940" spans="2:2">
      <c r="B3940" s="25"/>
    </row>
    <row r="3941" spans="2:2">
      <c r="B3941" s="25"/>
    </row>
    <row r="3942" spans="2:2">
      <c r="B3942" s="25"/>
    </row>
    <row r="3943" spans="2:2">
      <c r="B3943" s="25"/>
    </row>
    <row r="3944" spans="2:2">
      <c r="B3944" s="25"/>
    </row>
    <row r="3945" spans="2:2">
      <c r="B3945" s="25"/>
    </row>
    <row r="3946" spans="2:2">
      <c r="B3946" s="25"/>
    </row>
    <row r="3947" spans="2:2">
      <c r="B3947" s="25"/>
    </row>
    <row r="3948" spans="2:2">
      <c r="B3948" s="25"/>
    </row>
    <row r="3949" spans="2:2">
      <c r="B3949" s="25"/>
    </row>
    <row r="3950" spans="2:2">
      <c r="B3950" s="25"/>
    </row>
    <row r="3951" spans="2:2">
      <c r="B3951" s="25"/>
    </row>
    <row r="3952" spans="2:2">
      <c r="B3952" s="25"/>
    </row>
    <row r="3953" spans="2:2">
      <c r="B3953" s="25"/>
    </row>
    <row r="3954" spans="2:2">
      <c r="B3954" s="25"/>
    </row>
    <row r="3955" spans="2:2">
      <c r="B3955" s="25"/>
    </row>
    <row r="3956" spans="2:2">
      <c r="B3956" s="25"/>
    </row>
    <row r="3957" spans="2:2">
      <c r="B3957" s="25"/>
    </row>
    <row r="3958" spans="2:2">
      <c r="B3958" s="25"/>
    </row>
    <row r="3959" spans="2:2">
      <c r="B3959" s="25"/>
    </row>
    <row r="3960" spans="2:2">
      <c r="B3960" s="25"/>
    </row>
    <row r="3961" spans="2:2">
      <c r="B3961" s="25"/>
    </row>
    <row r="3962" spans="2:2">
      <c r="B3962" s="25"/>
    </row>
    <row r="3963" spans="2:2">
      <c r="B3963" s="25"/>
    </row>
    <row r="3964" spans="2:2">
      <c r="B3964" s="25"/>
    </row>
    <row r="3965" spans="2:2">
      <c r="B3965" s="25"/>
    </row>
    <row r="3966" spans="2:2">
      <c r="B3966" s="25"/>
    </row>
    <row r="3967" spans="2:2">
      <c r="B3967" s="25"/>
    </row>
    <row r="3968" spans="2:2">
      <c r="B3968" s="25"/>
    </row>
    <row r="3969" spans="2:2">
      <c r="B3969" s="25"/>
    </row>
    <row r="3970" spans="2:2">
      <c r="B3970" s="25"/>
    </row>
    <row r="3971" spans="2:2">
      <c r="B3971" s="25"/>
    </row>
    <row r="3972" spans="2:2">
      <c r="B3972" s="25"/>
    </row>
    <row r="3973" spans="2:2">
      <c r="B3973" s="25"/>
    </row>
    <row r="3974" spans="2:2">
      <c r="B3974" s="25"/>
    </row>
    <row r="3975" spans="2:2">
      <c r="B3975" s="25"/>
    </row>
    <row r="3976" spans="2:2">
      <c r="B3976" s="25"/>
    </row>
    <row r="3977" spans="2:2">
      <c r="B3977" s="25"/>
    </row>
    <row r="3978" spans="2:2">
      <c r="B3978" s="25"/>
    </row>
    <row r="3979" spans="2:2">
      <c r="B3979" s="25"/>
    </row>
    <row r="3980" spans="2:2">
      <c r="B3980" s="25"/>
    </row>
    <row r="3981" spans="2:2">
      <c r="B3981" s="25"/>
    </row>
    <row r="3982" spans="2:2">
      <c r="B3982" s="25"/>
    </row>
    <row r="3983" spans="2:2">
      <c r="B3983" s="25"/>
    </row>
    <row r="3984" spans="2:2">
      <c r="B3984" s="25"/>
    </row>
    <row r="3985" spans="2:2">
      <c r="B3985" s="25"/>
    </row>
    <row r="3986" spans="2:2">
      <c r="B3986" s="25"/>
    </row>
    <row r="3987" spans="2:2">
      <c r="B3987" s="25"/>
    </row>
    <row r="3988" spans="2:2">
      <c r="B3988" s="25"/>
    </row>
    <row r="3989" spans="2:2">
      <c r="B3989" s="25"/>
    </row>
    <row r="3990" spans="2:2">
      <c r="B3990" s="25"/>
    </row>
    <row r="3991" spans="2:2">
      <c r="B3991" s="25"/>
    </row>
    <row r="3992" spans="2:2">
      <c r="B3992" s="25"/>
    </row>
    <row r="3993" spans="2:2">
      <c r="B3993" s="25"/>
    </row>
    <row r="3994" spans="2:2">
      <c r="B3994" s="25"/>
    </row>
    <row r="3995" spans="2:2">
      <c r="B3995" s="25"/>
    </row>
    <row r="3996" spans="2:2">
      <c r="B3996" s="25"/>
    </row>
    <row r="3997" spans="2:2">
      <c r="B3997" s="25"/>
    </row>
    <row r="3998" spans="2:2">
      <c r="B3998" s="25"/>
    </row>
    <row r="3999" spans="2:2">
      <c r="B3999" s="25"/>
    </row>
    <row r="4000" spans="2:2">
      <c r="B4000" s="25"/>
    </row>
    <row r="4001" spans="2:2">
      <c r="B4001" s="25"/>
    </row>
    <row r="4002" spans="2:2">
      <c r="B4002" s="25"/>
    </row>
    <row r="4003" spans="2:2">
      <c r="B4003" s="25"/>
    </row>
    <row r="4004" spans="2:2">
      <c r="B4004" s="25"/>
    </row>
    <row r="4005" spans="2:2">
      <c r="B4005" s="25"/>
    </row>
    <row r="4006" spans="2:2">
      <c r="B4006" s="25"/>
    </row>
    <row r="4007" spans="2:2">
      <c r="B4007" s="25"/>
    </row>
    <row r="4008" spans="2:2">
      <c r="B4008" s="25"/>
    </row>
    <row r="4009" spans="2:2">
      <c r="B4009" s="25"/>
    </row>
    <row r="4010" spans="2:2">
      <c r="B4010" s="25"/>
    </row>
    <row r="4011" spans="2:2">
      <c r="B4011" s="25"/>
    </row>
    <row r="4012" spans="2:2">
      <c r="B4012" s="25"/>
    </row>
    <row r="4013" spans="2:2">
      <c r="B4013" s="25"/>
    </row>
    <row r="4014" spans="2:2">
      <c r="B4014" s="25"/>
    </row>
    <row r="4015" spans="2:2">
      <c r="B4015" s="25"/>
    </row>
    <row r="4016" spans="2:2">
      <c r="B4016" s="25"/>
    </row>
    <row r="4017" spans="2:2">
      <c r="B4017" s="25"/>
    </row>
    <row r="4018" spans="2:2">
      <c r="B4018" s="25"/>
    </row>
    <row r="4019" spans="2:2">
      <c r="B4019" s="25"/>
    </row>
    <row r="4020" spans="2:2">
      <c r="B4020" s="25"/>
    </row>
    <row r="4021" spans="2:2">
      <c r="B4021" s="25"/>
    </row>
    <row r="4022" spans="2:2">
      <c r="B4022" s="25"/>
    </row>
    <row r="4023" spans="2:2">
      <c r="B4023" s="25"/>
    </row>
    <row r="4024" spans="2:2">
      <c r="B4024" s="25"/>
    </row>
    <row r="4025" spans="2:2">
      <c r="B4025" s="25"/>
    </row>
    <row r="4026" spans="2:2">
      <c r="B4026" s="25"/>
    </row>
    <row r="4027" spans="2:2">
      <c r="B4027" s="25"/>
    </row>
    <row r="4028" spans="2:2">
      <c r="B4028" s="25"/>
    </row>
    <row r="4029" spans="2:2">
      <c r="B4029" s="25"/>
    </row>
    <row r="4030" spans="2:2">
      <c r="B4030" s="25"/>
    </row>
    <row r="4031" spans="2:2">
      <c r="B4031" s="25"/>
    </row>
    <row r="4032" spans="2:2">
      <c r="B4032" s="25"/>
    </row>
    <row r="4033" spans="2:2">
      <c r="B4033" s="25"/>
    </row>
    <row r="4034" spans="2:2">
      <c r="B4034" s="25"/>
    </row>
    <row r="4035" spans="2:2">
      <c r="B4035" s="25"/>
    </row>
    <row r="4036" spans="2:2">
      <c r="B4036" s="25"/>
    </row>
    <row r="4037" spans="2:2">
      <c r="B4037" s="25"/>
    </row>
    <row r="4038" spans="2:2">
      <c r="B4038" s="25"/>
    </row>
    <row r="4039" spans="2:2">
      <c r="B4039" s="25"/>
    </row>
    <row r="4040" spans="2:2">
      <c r="B4040" s="25"/>
    </row>
    <row r="4041" spans="2:2">
      <c r="B4041" s="25"/>
    </row>
    <row r="4042" spans="2:2">
      <c r="B4042" s="25"/>
    </row>
    <row r="4043" spans="2:2">
      <c r="B4043" s="25"/>
    </row>
    <row r="4044" spans="2:2">
      <c r="B4044" s="25"/>
    </row>
    <row r="4045" spans="2:2">
      <c r="B4045" s="25"/>
    </row>
    <row r="4046" spans="2:2">
      <c r="B4046" s="25"/>
    </row>
    <row r="4047" spans="2:2">
      <c r="B4047" s="25"/>
    </row>
    <row r="4048" spans="2:2">
      <c r="B4048" s="25"/>
    </row>
    <row r="4049" spans="2:2">
      <c r="B4049" s="25"/>
    </row>
    <row r="4050" spans="2:2">
      <c r="B4050" s="25"/>
    </row>
    <row r="4051" spans="2:2">
      <c r="B4051" s="25"/>
    </row>
    <row r="4052" spans="2:2">
      <c r="B4052" s="25"/>
    </row>
    <row r="4053" spans="2:2">
      <c r="B4053" s="25"/>
    </row>
    <row r="4054" spans="2:2">
      <c r="B4054" s="25"/>
    </row>
    <row r="4055" spans="2:2">
      <c r="B4055" s="25"/>
    </row>
    <row r="4056" spans="2:2">
      <c r="B4056" s="25"/>
    </row>
    <row r="4057" spans="2:2">
      <c r="B4057" s="25"/>
    </row>
    <row r="4058" spans="2:2">
      <c r="B4058" s="25"/>
    </row>
    <row r="4059" spans="2:2">
      <c r="B4059" s="25"/>
    </row>
    <row r="4060" spans="2:2">
      <c r="B4060" s="25"/>
    </row>
    <row r="4061" spans="2:2">
      <c r="B4061" s="25"/>
    </row>
    <row r="4062" spans="2:2">
      <c r="B4062" s="25"/>
    </row>
    <row r="4063" spans="2:2">
      <c r="B4063" s="25"/>
    </row>
    <row r="4064" spans="2:2">
      <c r="B4064" s="25"/>
    </row>
    <row r="4065" spans="2:2">
      <c r="B4065" s="25"/>
    </row>
    <row r="4066" spans="2:2">
      <c r="B4066" s="25"/>
    </row>
    <row r="4067" spans="2:2">
      <c r="B4067" s="25"/>
    </row>
    <row r="4068" spans="2:2">
      <c r="B4068" s="25"/>
    </row>
    <row r="4069" spans="2:2">
      <c r="B4069" s="25"/>
    </row>
    <row r="4070" spans="2:2">
      <c r="B4070" s="25"/>
    </row>
    <row r="4071" spans="2:2">
      <c r="B4071" s="25"/>
    </row>
    <row r="4072" spans="2:2">
      <c r="B4072" s="25"/>
    </row>
    <row r="4073" spans="2:2">
      <c r="B4073" s="25"/>
    </row>
    <row r="4074" spans="2:2">
      <c r="B4074" s="25"/>
    </row>
    <row r="4075" spans="2:2">
      <c r="B4075" s="25"/>
    </row>
    <row r="4076" spans="2:2">
      <c r="B4076" s="25"/>
    </row>
    <row r="4077" spans="2:2">
      <c r="B4077" s="25"/>
    </row>
    <row r="4078" spans="2:2">
      <c r="B4078" s="25"/>
    </row>
    <row r="4079" spans="2:2">
      <c r="B4079" s="25"/>
    </row>
    <row r="4080" spans="2:2">
      <c r="B4080" s="25"/>
    </row>
    <row r="4081" spans="2:2">
      <c r="B4081" s="25"/>
    </row>
    <row r="4082" spans="2:2">
      <c r="B4082" s="25"/>
    </row>
    <row r="4083" spans="2:2">
      <c r="B4083" s="25"/>
    </row>
    <row r="4084" spans="2:2">
      <c r="B4084" s="25"/>
    </row>
    <row r="4085" spans="2:2">
      <c r="B4085" s="25"/>
    </row>
    <row r="4086" spans="2:2">
      <c r="B4086" s="25"/>
    </row>
    <row r="4087" spans="2:2">
      <c r="B4087" s="25"/>
    </row>
    <row r="4088" spans="2:2">
      <c r="B4088" s="25"/>
    </row>
    <row r="4089" spans="2:2">
      <c r="B4089" s="25"/>
    </row>
    <row r="4090" spans="2:2">
      <c r="B4090" s="25"/>
    </row>
    <row r="4091" spans="2:2">
      <c r="B4091" s="25"/>
    </row>
    <row r="4092" spans="2:2">
      <c r="B4092" s="25"/>
    </row>
    <row r="4093" spans="2:2">
      <c r="B4093" s="25"/>
    </row>
    <row r="4094" spans="2:2">
      <c r="B4094" s="25"/>
    </row>
    <row r="4095" spans="2:2">
      <c r="B4095" s="25"/>
    </row>
    <row r="4096" spans="2:2">
      <c r="B4096" s="25"/>
    </row>
    <row r="4097" spans="2:2">
      <c r="B4097" s="25"/>
    </row>
    <row r="4098" spans="2:2">
      <c r="B4098" s="25"/>
    </row>
    <row r="4099" spans="2:2">
      <c r="B4099" s="25"/>
    </row>
    <row r="4100" spans="2:2">
      <c r="B4100" s="25"/>
    </row>
    <row r="4101" spans="2:2">
      <c r="B4101" s="25"/>
    </row>
    <row r="4102" spans="2:2">
      <c r="B4102" s="25"/>
    </row>
    <row r="4103" spans="2:2">
      <c r="B4103" s="25"/>
    </row>
    <row r="4104" spans="2:2">
      <c r="B4104" s="25"/>
    </row>
    <row r="4105" spans="2:2">
      <c r="B4105" s="25"/>
    </row>
    <row r="4106" spans="2:2">
      <c r="B4106" s="25"/>
    </row>
    <row r="4107" spans="2:2">
      <c r="B4107" s="25"/>
    </row>
    <row r="4108" spans="2:2">
      <c r="B4108" s="25"/>
    </row>
    <row r="4109" spans="2:2">
      <c r="B4109" s="25"/>
    </row>
    <row r="4110" spans="2:2">
      <c r="B4110" s="25"/>
    </row>
    <row r="4111" spans="2:2">
      <c r="B4111" s="25"/>
    </row>
    <row r="4112" spans="2:2">
      <c r="B4112" s="25"/>
    </row>
    <row r="4113" spans="2:2">
      <c r="B4113" s="25"/>
    </row>
    <row r="4114" spans="2:2">
      <c r="B4114" s="25"/>
    </row>
    <row r="4115" spans="2:2">
      <c r="B4115" s="25"/>
    </row>
    <row r="4116" spans="2:2">
      <c r="B4116" s="25"/>
    </row>
    <row r="4117" spans="2:2">
      <c r="B4117" s="25"/>
    </row>
    <row r="4118" spans="2:2">
      <c r="B4118" s="25"/>
    </row>
    <row r="4119" spans="2:2">
      <c r="B4119" s="25"/>
    </row>
    <row r="4120" spans="2:2">
      <c r="B4120" s="25"/>
    </row>
    <row r="4121" spans="2:2">
      <c r="B4121" s="25"/>
    </row>
    <row r="4122" spans="2:2">
      <c r="B4122" s="25"/>
    </row>
    <row r="4123" spans="2:2">
      <c r="B4123" s="25"/>
    </row>
    <row r="4124" spans="2:2">
      <c r="B4124" s="25"/>
    </row>
    <row r="4125" spans="2:2">
      <c r="B4125" s="25"/>
    </row>
    <row r="4126" spans="2:2">
      <c r="B4126" s="25"/>
    </row>
    <row r="4127" spans="2:2">
      <c r="B4127" s="25"/>
    </row>
    <row r="4128" spans="2:2">
      <c r="B4128" s="25"/>
    </row>
    <row r="4129" spans="2:2">
      <c r="B4129" s="25"/>
    </row>
    <row r="4130" spans="2:2">
      <c r="B4130" s="25"/>
    </row>
    <row r="4131" spans="2:2">
      <c r="B4131" s="25"/>
    </row>
    <row r="4132" spans="2:2">
      <c r="B4132" s="25"/>
    </row>
    <row r="4133" spans="2:2">
      <c r="B4133" s="25"/>
    </row>
    <row r="4134" spans="2:2">
      <c r="B4134" s="25"/>
    </row>
    <row r="4135" spans="2:2">
      <c r="B4135" s="25"/>
    </row>
    <row r="4136" spans="2:2">
      <c r="B4136" s="25"/>
    </row>
    <row r="4137" spans="2:2">
      <c r="B4137" s="25"/>
    </row>
    <row r="4138" spans="2:2">
      <c r="B4138" s="25"/>
    </row>
    <row r="4139" spans="2:2">
      <c r="B4139" s="25"/>
    </row>
    <row r="4140" spans="2:2">
      <c r="B4140" s="25"/>
    </row>
    <row r="4141" spans="2:2">
      <c r="B4141" s="25"/>
    </row>
    <row r="4142" spans="2:2">
      <c r="B4142" s="25"/>
    </row>
    <row r="4143" spans="2:2">
      <c r="B4143" s="25"/>
    </row>
    <row r="4144" spans="2:2">
      <c r="B4144" s="25"/>
    </row>
    <row r="4145" spans="2:2">
      <c r="B4145" s="25"/>
    </row>
    <row r="4146" spans="2:2">
      <c r="B4146" s="25"/>
    </row>
    <row r="4147" spans="2:2">
      <c r="B4147" s="25"/>
    </row>
    <row r="4148" spans="2:2">
      <c r="B4148" s="25"/>
    </row>
    <row r="4149" spans="2:2">
      <c r="B4149" s="25"/>
    </row>
    <row r="4150" spans="2:2">
      <c r="B4150" s="25"/>
    </row>
    <row r="4151" spans="2:2">
      <c r="B4151" s="25"/>
    </row>
    <row r="4152" spans="2:2">
      <c r="B4152" s="25"/>
    </row>
    <row r="4153" spans="2:2">
      <c r="B4153" s="25"/>
    </row>
    <row r="4154" spans="2:2">
      <c r="B4154" s="25"/>
    </row>
    <row r="4155" spans="2:2">
      <c r="B4155" s="25"/>
    </row>
    <row r="4156" spans="2:2">
      <c r="B4156" s="25"/>
    </row>
    <row r="4157" spans="2:2">
      <c r="B4157" s="25"/>
    </row>
    <row r="4158" spans="2:2">
      <c r="B4158" s="25"/>
    </row>
    <row r="4159" spans="2:2">
      <c r="B4159" s="25"/>
    </row>
    <row r="4160" spans="2:2">
      <c r="B4160" s="25"/>
    </row>
    <row r="4161" spans="2:2">
      <c r="B4161" s="25"/>
    </row>
    <row r="4162" spans="2:2">
      <c r="B4162" s="25"/>
    </row>
    <row r="4163" spans="2:2">
      <c r="B4163" s="25"/>
    </row>
    <row r="4164" spans="2:2">
      <c r="B4164" s="25"/>
    </row>
    <row r="4165" spans="2:2">
      <c r="B4165" s="25"/>
    </row>
    <row r="4166" spans="2:2">
      <c r="B4166" s="25"/>
    </row>
    <row r="4167" spans="2:2">
      <c r="B4167" s="25"/>
    </row>
    <row r="4168" spans="2:2">
      <c r="B4168" s="25"/>
    </row>
    <row r="4169" spans="2:2">
      <c r="B4169" s="25"/>
    </row>
    <row r="4170" spans="2:2">
      <c r="B4170" s="25"/>
    </row>
    <row r="4171" spans="2:2">
      <c r="B4171" s="25"/>
    </row>
    <row r="4172" spans="2:2">
      <c r="B4172" s="25"/>
    </row>
    <row r="4173" spans="2:2">
      <c r="B4173" s="25"/>
    </row>
    <row r="4174" spans="2:2">
      <c r="B4174" s="25"/>
    </row>
    <row r="4175" spans="2:2">
      <c r="B4175" s="25"/>
    </row>
    <row r="4176" spans="2:2">
      <c r="B4176" s="25"/>
    </row>
    <row r="4177" spans="2:2">
      <c r="B4177" s="25"/>
    </row>
    <row r="4178" spans="2:2">
      <c r="B4178" s="25"/>
    </row>
    <row r="4179" spans="2:2">
      <c r="B4179" s="25"/>
    </row>
    <row r="4180" spans="2:2">
      <c r="B4180" s="25"/>
    </row>
    <row r="4181" spans="2:2">
      <c r="B4181" s="25"/>
    </row>
    <row r="4182" spans="2:2">
      <c r="B4182" s="25"/>
    </row>
    <row r="4183" spans="2:2">
      <c r="B4183" s="25"/>
    </row>
    <row r="4184" spans="2:2">
      <c r="B4184" s="25"/>
    </row>
    <row r="4185" spans="2:2">
      <c r="B4185" s="25"/>
    </row>
    <row r="4186" spans="2:2">
      <c r="B4186" s="25"/>
    </row>
    <row r="4187" spans="2:2">
      <c r="B4187" s="25"/>
    </row>
    <row r="4188" spans="2:2">
      <c r="B4188" s="25"/>
    </row>
    <row r="4189" spans="2:2">
      <c r="B4189" s="25"/>
    </row>
    <row r="4190" spans="2:2">
      <c r="B4190" s="25"/>
    </row>
    <row r="4191" spans="2:2">
      <c r="B4191" s="25"/>
    </row>
    <row r="4192" spans="2:2">
      <c r="B4192" s="25"/>
    </row>
    <row r="4193" spans="2:2">
      <c r="B4193" s="25"/>
    </row>
    <row r="4194" spans="2:2">
      <c r="B4194" s="25"/>
    </row>
    <row r="4195" spans="2:2">
      <c r="B4195" s="25"/>
    </row>
    <row r="4196" spans="2:2">
      <c r="B4196" s="25"/>
    </row>
    <row r="4197" spans="2:2">
      <c r="B4197" s="25"/>
    </row>
    <row r="4198" spans="2:2">
      <c r="B4198" s="25"/>
    </row>
    <row r="4199" spans="2:2">
      <c r="B4199" s="25"/>
    </row>
    <row r="4200" spans="2:2">
      <c r="B4200" s="25"/>
    </row>
    <row r="4201" spans="2:2">
      <c r="B4201" s="25"/>
    </row>
    <row r="4202" spans="2:2">
      <c r="B4202" s="25"/>
    </row>
    <row r="4203" spans="2:2">
      <c r="B4203" s="25"/>
    </row>
    <row r="4204" spans="2:2">
      <c r="B4204" s="25"/>
    </row>
    <row r="4205" spans="2:2">
      <c r="B4205" s="25"/>
    </row>
    <row r="4206" spans="2:2">
      <c r="B4206" s="25"/>
    </row>
    <row r="4207" spans="2:2">
      <c r="B4207" s="25"/>
    </row>
    <row r="4208" spans="2:2">
      <c r="B4208" s="25"/>
    </row>
    <row r="4209" spans="2:2">
      <c r="B4209" s="25"/>
    </row>
    <row r="4210" spans="2:2">
      <c r="B4210" s="25"/>
    </row>
    <row r="4211" spans="2:2">
      <c r="B4211" s="25"/>
    </row>
    <row r="4212" spans="2:2">
      <c r="B4212" s="25"/>
    </row>
    <row r="4213" spans="2:2">
      <c r="B4213" s="25"/>
    </row>
    <row r="4214" spans="2:2">
      <c r="B4214" s="25"/>
    </row>
    <row r="4215" spans="2:2">
      <c r="B4215" s="25"/>
    </row>
    <row r="4216" spans="2:2">
      <c r="B4216" s="25"/>
    </row>
    <row r="4217" spans="2:2">
      <c r="B4217" s="25"/>
    </row>
    <row r="4218" spans="2:2">
      <c r="B4218" s="25"/>
    </row>
    <row r="4219" spans="2:2">
      <c r="B4219" s="25"/>
    </row>
    <row r="4220" spans="2:2">
      <c r="B4220" s="25"/>
    </row>
    <row r="4221" spans="2:2">
      <c r="B4221" s="25"/>
    </row>
    <row r="4222" spans="2:2">
      <c r="B4222" s="25"/>
    </row>
    <row r="4223" spans="2:2">
      <c r="B4223" s="25"/>
    </row>
    <row r="4224" spans="2:2">
      <c r="B4224" s="25"/>
    </row>
    <row r="4225" spans="2:2">
      <c r="B4225" s="25"/>
    </row>
    <row r="4226" spans="2:2">
      <c r="B4226" s="25"/>
    </row>
    <row r="4227" spans="2:2">
      <c r="B4227" s="25"/>
    </row>
    <row r="4228" spans="2:2">
      <c r="B4228" s="25"/>
    </row>
    <row r="4229" spans="2:2">
      <c r="B4229" s="25"/>
    </row>
    <row r="4230" spans="2:2">
      <c r="B4230" s="25"/>
    </row>
    <row r="4231" spans="2:2">
      <c r="B4231" s="25"/>
    </row>
    <row r="4232" spans="2:2">
      <c r="B4232" s="25"/>
    </row>
    <row r="4233" spans="2:2">
      <c r="B4233" s="25"/>
    </row>
    <row r="4234" spans="2:2">
      <c r="B4234" s="25"/>
    </row>
    <row r="4235" spans="2:2">
      <c r="B4235" s="25"/>
    </row>
    <row r="4236" spans="2:2">
      <c r="B4236" s="25"/>
    </row>
    <row r="4237" spans="2:2">
      <c r="B4237" s="25"/>
    </row>
    <row r="4238" spans="2:2">
      <c r="B4238" s="25"/>
    </row>
    <row r="4239" spans="2:2">
      <c r="B4239" s="25"/>
    </row>
    <row r="4240" spans="2:2">
      <c r="B4240" s="25"/>
    </row>
    <row r="4241" spans="2:2">
      <c r="B4241" s="25"/>
    </row>
    <row r="4242" spans="2:2">
      <c r="B4242" s="25"/>
    </row>
    <row r="4243" spans="2:2">
      <c r="B4243" s="25"/>
    </row>
    <row r="4244" spans="2:2">
      <c r="B4244" s="25"/>
    </row>
    <row r="4245" spans="2:2">
      <c r="B4245" s="25"/>
    </row>
    <row r="4246" spans="2:2">
      <c r="B4246" s="25"/>
    </row>
    <row r="4247" spans="2:2">
      <c r="B4247" s="25"/>
    </row>
    <row r="4248" spans="2:2">
      <c r="B4248" s="25"/>
    </row>
    <row r="4249" spans="2:2">
      <c r="B4249" s="25"/>
    </row>
    <row r="4250" spans="2:2">
      <c r="B4250" s="25"/>
    </row>
    <row r="4251" spans="2:2">
      <c r="B4251" s="25"/>
    </row>
    <row r="4252" spans="2:2">
      <c r="B4252" s="25"/>
    </row>
    <row r="4253" spans="2:2">
      <c r="B4253" s="25"/>
    </row>
    <row r="4254" spans="2:2">
      <c r="B4254" s="25"/>
    </row>
    <row r="4255" spans="2:2">
      <c r="B4255" s="25"/>
    </row>
    <row r="4256" spans="2:2">
      <c r="B4256" s="25"/>
    </row>
    <row r="4257" spans="2:2">
      <c r="B4257" s="25"/>
    </row>
    <row r="4258" spans="2:2">
      <c r="B4258" s="25"/>
    </row>
    <row r="4259" spans="2:2">
      <c r="B4259" s="25"/>
    </row>
    <row r="4260" spans="2:2">
      <c r="B4260" s="25"/>
    </row>
    <row r="4261" spans="2:2">
      <c r="B4261" s="25"/>
    </row>
    <row r="4262" spans="2:2">
      <c r="B4262" s="25"/>
    </row>
    <row r="4263" spans="2:2">
      <c r="B4263" s="25"/>
    </row>
    <row r="4264" spans="2:2">
      <c r="B4264" s="25"/>
    </row>
    <row r="4265" spans="2:2">
      <c r="B4265" s="25"/>
    </row>
    <row r="4266" spans="2:2">
      <c r="B4266" s="25"/>
    </row>
    <row r="4267" spans="2:2">
      <c r="B4267" s="25"/>
    </row>
    <row r="4268" spans="2:2">
      <c r="B4268" s="25"/>
    </row>
    <row r="4269" spans="2:2">
      <c r="B4269" s="25"/>
    </row>
    <row r="4270" spans="2:2">
      <c r="B4270" s="25"/>
    </row>
    <row r="4271" spans="2:2">
      <c r="B4271" s="25"/>
    </row>
    <row r="4272" spans="2:2">
      <c r="B4272" s="25"/>
    </row>
    <row r="4273" spans="2:2">
      <c r="B4273" s="25"/>
    </row>
    <row r="4274" spans="2:2">
      <c r="B4274" s="25"/>
    </row>
    <row r="4275" spans="2:2">
      <c r="B4275" s="25"/>
    </row>
    <row r="4276" spans="2:2">
      <c r="B4276" s="25"/>
    </row>
    <row r="4277" spans="2:2">
      <c r="B4277" s="25"/>
    </row>
    <row r="4278" spans="2:2">
      <c r="B4278" s="25"/>
    </row>
    <row r="4279" spans="2:2">
      <c r="B4279" s="25"/>
    </row>
    <row r="4280" spans="2:2">
      <c r="B4280" s="25"/>
    </row>
    <row r="4281" spans="2:2">
      <c r="B4281" s="25"/>
    </row>
    <row r="4282" spans="2:2">
      <c r="B4282" s="25"/>
    </row>
    <row r="4283" spans="2:2">
      <c r="B4283" s="25"/>
    </row>
    <row r="4284" spans="2:2">
      <c r="B4284" s="25"/>
    </row>
    <row r="4285" spans="2:2">
      <c r="B4285" s="25"/>
    </row>
    <row r="4286" spans="2:2">
      <c r="B4286" s="25"/>
    </row>
    <row r="4287" spans="2:2">
      <c r="B4287" s="25"/>
    </row>
    <row r="4288" spans="2:2">
      <c r="B4288" s="25"/>
    </row>
    <row r="4289" spans="2:2">
      <c r="B4289" s="25"/>
    </row>
    <row r="4290" spans="2:2">
      <c r="B4290" s="25"/>
    </row>
    <row r="4291" spans="2:2">
      <c r="B4291" s="25"/>
    </row>
    <row r="4292" spans="2:2">
      <c r="B4292" s="25"/>
    </row>
    <row r="4293" spans="2:2">
      <c r="B4293" s="25"/>
    </row>
    <row r="4294" spans="2:2">
      <c r="B4294" s="25"/>
    </row>
    <row r="4295" spans="2:2">
      <c r="B4295" s="25"/>
    </row>
    <row r="4296" spans="2:2">
      <c r="B4296" s="25"/>
    </row>
    <row r="4297" spans="2:2">
      <c r="B4297" s="25"/>
    </row>
    <row r="4298" spans="2:2">
      <c r="B4298" s="25"/>
    </row>
    <row r="4299" spans="2:2">
      <c r="B4299" s="25"/>
    </row>
    <row r="4300" spans="2:2">
      <c r="B4300" s="25"/>
    </row>
    <row r="4301" spans="2:2">
      <c r="B4301" s="25"/>
    </row>
    <row r="4302" spans="2:2">
      <c r="B4302" s="25"/>
    </row>
    <row r="4303" spans="2:2">
      <c r="B4303" s="25"/>
    </row>
    <row r="4304" spans="2:2">
      <c r="B4304" s="25"/>
    </row>
    <row r="4305" spans="2:2">
      <c r="B4305" s="25"/>
    </row>
    <row r="4306" spans="2:2">
      <c r="B4306" s="25"/>
    </row>
    <row r="4307" spans="2:2">
      <c r="B4307" s="25"/>
    </row>
    <row r="4308" spans="2:2">
      <c r="B4308" s="25"/>
    </row>
    <row r="4309" spans="2:2">
      <c r="B4309" s="25"/>
    </row>
    <row r="4310" spans="2:2">
      <c r="B4310" s="25"/>
    </row>
    <row r="4311" spans="2:2">
      <c r="B4311" s="25"/>
    </row>
    <row r="4312" spans="2:2">
      <c r="B4312" s="25"/>
    </row>
    <row r="4313" spans="2:2">
      <c r="B4313" s="25"/>
    </row>
    <row r="4314" spans="2:2">
      <c r="B4314" s="25"/>
    </row>
    <row r="4315" spans="2:2">
      <c r="B4315" s="25"/>
    </row>
    <row r="4316" spans="2:2">
      <c r="B4316" s="25"/>
    </row>
    <row r="4317" spans="2:2">
      <c r="B4317" s="25"/>
    </row>
    <row r="4318" spans="2:2">
      <c r="B4318" s="25"/>
    </row>
    <row r="4319" spans="2:2">
      <c r="B4319" s="25"/>
    </row>
    <row r="4320" spans="2:2">
      <c r="B4320" s="25"/>
    </row>
    <row r="4321" spans="2:2">
      <c r="B4321" s="25"/>
    </row>
    <row r="4322" spans="2:2">
      <c r="B4322" s="25"/>
    </row>
    <row r="4323" spans="2:2">
      <c r="B4323" s="25"/>
    </row>
    <row r="4324" spans="2:2">
      <c r="B4324" s="25"/>
    </row>
    <row r="4325" spans="2:2">
      <c r="B4325" s="25"/>
    </row>
    <row r="4326" spans="2:2">
      <c r="B4326" s="25"/>
    </row>
    <row r="4327" spans="2:2">
      <c r="B4327" s="25"/>
    </row>
    <row r="4328" spans="2:2">
      <c r="B4328" s="25"/>
    </row>
    <row r="4329" spans="2:2">
      <c r="B4329" s="25"/>
    </row>
    <row r="4330" spans="2:2">
      <c r="B4330" s="25"/>
    </row>
    <row r="4331" spans="2:2">
      <c r="B4331" s="25"/>
    </row>
    <row r="4332" spans="2:2">
      <c r="B4332" s="25"/>
    </row>
    <row r="4333" spans="2:2">
      <c r="B4333" s="25"/>
    </row>
    <row r="4334" spans="2:2">
      <c r="B4334" s="25"/>
    </row>
    <row r="4335" spans="2:2">
      <c r="B4335" s="25"/>
    </row>
    <row r="4336" spans="2:2">
      <c r="B4336" s="25"/>
    </row>
    <row r="4337" spans="2:2">
      <c r="B4337" s="25"/>
    </row>
    <row r="4338" spans="2:2">
      <c r="B4338" s="25"/>
    </row>
    <row r="4339" spans="2:2">
      <c r="B4339" s="25"/>
    </row>
    <row r="4340" spans="2:2">
      <c r="B4340" s="25"/>
    </row>
    <row r="4341" spans="2:2">
      <c r="B4341" s="25"/>
    </row>
    <row r="4342" spans="2:2">
      <c r="B4342" s="25"/>
    </row>
    <row r="4343" spans="2:2">
      <c r="B4343" s="25"/>
    </row>
    <row r="4344" spans="2:2">
      <c r="B4344" s="25"/>
    </row>
    <row r="4345" spans="2:2">
      <c r="B4345" s="25"/>
    </row>
    <row r="4346" spans="2:2">
      <c r="B4346" s="25"/>
    </row>
    <row r="4347" spans="2:2">
      <c r="B4347" s="25"/>
    </row>
    <row r="4348" spans="2:2">
      <c r="B4348" s="25"/>
    </row>
    <row r="4349" spans="2:2">
      <c r="B4349" s="25"/>
    </row>
    <row r="4350" spans="2:2">
      <c r="B4350" s="25"/>
    </row>
    <row r="4351" spans="2:2">
      <c r="B4351" s="25"/>
    </row>
    <row r="4352" spans="2:2">
      <c r="B4352" s="25"/>
    </row>
    <row r="4353" spans="2:2">
      <c r="B4353" s="25"/>
    </row>
    <row r="4354" spans="2:2">
      <c r="B4354" s="25"/>
    </row>
    <row r="4355" spans="2:2">
      <c r="B4355" s="2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x a w U r 8 j y d O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Q K R i Y m e g Y 0 + T M z G N z M P I W 8 E d C 5 I F k n Q x r k 0 p 6 S 0 K N U u s 0 T X M 8 R G H 8 a 1 0 Y d 6 w Q 4 A U E s D B B Q A A g A I A E M W s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r B S K I p H u A 4 A A A A R A A A A E w A c A E Z v c m 1 1 b G F z L 1 N l Y 3 R p b 2 4 x L m 0 g o h g A K K A U A A A A A A A A A A A A A A A A A A A A A A A A A A A A K 0 5 N L s n M z 1 M I h t C G 1 g B Q S w E C L Q A U A A I A C A B D F r B S v y P J 0 6 U A A A D 1 A A A A E g A A A A A A A A A A A A A A A A A A A A A A Q 2 9 u Z m l n L 1 B h Y 2 t h Z 2 U u e G 1 s U E s B A i 0 A F A A C A A g A Q x a w U g / K 6 a u k A A A A 6 Q A A A B M A A A A A A A A A A A A A A A A A 8 Q A A A F t D b 2 5 0 Z W 5 0 X 1 R 5 c G V z X S 5 4 b W x Q S w E C L Q A U A A I A C A B D F r B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o t X K 9 + f L U S F T + o W 6 3 L C 6 w A A A A A C A A A A A A A Q Z g A A A A E A A C A A A A D q 4 N P q s M i 4 p v H X + E V H Q R t a X O g g V J 8 B g t u z 1 / L g A b E L V w A A A A A O g A A A A A I A A C A A A A D A f Y 5 P d 4 o Z b d 1 + H c P 2 k K w 3 e T p U P p U U Y m E v B T L q a y r u r l A A A A C 3 O k b T u a 2 U e J i q Z E G 5 W F J 8 I B L L D + E a H r f n s n I i c V K l q 9 J x D S G p h q 6 p r 6 d C u 8 b c D J 9 H W 7 T S G X d t G c K n j P t t 8 H F 6 h l F m j W H 2 X 4 o J l Q 0 R P N m L T 0 A A A A D s D P v Z D o C m o z d 7 N t g F 0 4 a B k 0 p b F g 1 A j g 5 t w j 3 B Z T 3 y S V + 3 y y b Q + y 7 P j C u h 1 u c / F Q Q J i 3 E Y I k F W W 4 V n 7 l h B Z u l o < / D a t a M a s h u p > 
</file>

<file path=customXml/itemProps1.xml><?xml version="1.0" encoding="utf-8"?>
<ds:datastoreItem xmlns:ds="http://schemas.openxmlformats.org/officeDocument/2006/customXml" ds:itemID="{587DF7A7-7030-46D0-90DE-C35DEB35BB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Riepilogo</vt:lpstr>
      <vt:lpstr>Input</vt:lpstr>
      <vt:lpstr>Grafico Anno</vt:lpstr>
      <vt:lpstr>Grafico lineare</vt:lpstr>
      <vt:lpstr>Anno</vt:lpstr>
      <vt:lpstr>Importo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</dc:creator>
  <cp:lastModifiedBy>Stefano</cp:lastModifiedBy>
  <cp:lastPrinted>2016-05-09T13:11:50Z</cp:lastPrinted>
  <dcterms:created xsi:type="dcterms:W3CDTF">2014-11-15T15:07:05Z</dcterms:created>
  <dcterms:modified xsi:type="dcterms:W3CDTF">2021-05-17T13:40:20Z</dcterms:modified>
</cp:coreProperties>
</file>