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-marie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E23" i="1"/>
  <c r="D23" i="1"/>
  <c r="C23" i="1"/>
  <c r="B23" i="1"/>
  <c r="R22" i="1"/>
  <c r="S22" i="1" s="1"/>
  <c r="Q22" i="1"/>
  <c r="P22" i="1"/>
  <c r="O22" i="1"/>
  <c r="N22" i="1"/>
  <c r="M22" i="1"/>
  <c r="L22" i="1"/>
  <c r="R21" i="1"/>
  <c r="S21" i="1" s="1"/>
  <c r="Q21" i="1"/>
  <c r="P21" i="1"/>
  <c r="O21" i="1"/>
  <c r="N21" i="1"/>
  <c r="M21" i="1"/>
  <c r="L21" i="1"/>
  <c r="R20" i="1"/>
  <c r="S20" i="1" s="1"/>
  <c r="Q20" i="1"/>
  <c r="P20" i="1"/>
  <c r="O20" i="1"/>
  <c r="N20" i="1"/>
  <c r="M20" i="1"/>
  <c r="L20" i="1"/>
  <c r="R19" i="1"/>
  <c r="S19" i="1" s="1"/>
  <c r="Q19" i="1"/>
  <c r="P19" i="1"/>
  <c r="O19" i="1"/>
  <c r="N19" i="1"/>
  <c r="M19" i="1"/>
  <c r="L19" i="1"/>
  <c r="R18" i="1"/>
  <c r="S18" i="1" s="1"/>
  <c r="Q18" i="1"/>
  <c r="P18" i="1"/>
  <c r="O18" i="1"/>
  <c r="N18" i="1"/>
  <c r="M18" i="1"/>
  <c r="L18" i="1"/>
  <c r="R17" i="1"/>
  <c r="S17" i="1" s="1"/>
  <c r="Q17" i="1"/>
  <c r="P17" i="1"/>
  <c r="O17" i="1"/>
  <c r="N17" i="1"/>
  <c r="M17" i="1"/>
  <c r="L17" i="1"/>
  <c r="R16" i="1"/>
  <c r="S16" i="1" s="1"/>
  <c r="Q16" i="1"/>
  <c r="P16" i="1"/>
  <c r="O16" i="1"/>
  <c r="N16" i="1"/>
  <c r="M16" i="1"/>
  <c r="L16" i="1"/>
  <c r="R15" i="1"/>
  <c r="S15" i="1" s="1"/>
  <c r="Q15" i="1"/>
  <c r="P15" i="1"/>
  <c r="O15" i="1"/>
  <c r="N15" i="1"/>
  <c r="M15" i="1"/>
  <c r="L15" i="1"/>
  <c r="R14" i="1"/>
  <c r="S14" i="1" s="1"/>
  <c r="Q14" i="1"/>
  <c r="P14" i="1"/>
  <c r="O14" i="1"/>
  <c r="N14" i="1"/>
  <c r="M14" i="1"/>
  <c r="L14" i="1"/>
  <c r="R13" i="1"/>
  <c r="S13" i="1" s="1"/>
  <c r="Q13" i="1"/>
  <c r="P13" i="1"/>
  <c r="O13" i="1"/>
  <c r="N13" i="1"/>
  <c r="M13" i="1"/>
  <c r="L13" i="1"/>
  <c r="R12" i="1"/>
  <c r="S12" i="1" s="1"/>
  <c r="Q12" i="1"/>
  <c r="P12" i="1"/>
  <c r="O12" i="1"/>
  <c r="N12" i="1"/>
  <c r="M12" i="1"/>
  <c r="L12" i="1"/>
  <c r="R11" i="1"/>
  <c r="S11" i="1" s="1"/>
  <c r="Q11" i="1"/>
  <c r="P11" i="1"/>
  <c r="O11" i="1"/>
  <c r="N11" i="1"/>
  <c r="M11" i="1"/>
  <c r="L11" i="1"/>
  <c r="R10" i="1"/>
  <c r="S10" i="1" s="1"/>
  <c r="Q10" i="1"/>
  <c r="P10" i="1"/>
  <c r="O10" i="1"/>
  <c r="N10" i="1"/>
  <c r="M10" i="1"/>
  <c r="L10" i="1"/>
  <c r="R9" i="1"/>
  <c r="S9" i="1" s="1"/>
  <c r="Q9" i="1"/>
  <c r="P9" i="1"/>
  <c r="O9" i="1"/>
  <c r="N9" i="1"/>
  <c r="M9" i="1"/>
  <c r="L9" i="1"/>
  <c r="R8" i="1"/>
  <c r="S8" i="1" s="1"/>
  <c r="Q8" i="1"/>
  <c r="P8" i="1"/>
  <c r="O8" i="1"/>
  <c r="N8" i="1"/>
  <c r="M8" i="1"/>
  <c r="L8" i="1"/>
  <c r="R7" i="1"/>
  <c r="S7" i="1" s="1"/>
  <c r="Q7" i="1"/>
  <c r="P7" i="1"/>
  <c r="O7" i="1"/>
  <c r="N7" i="1"/>
  <c r="M7" i="1"/>
  <c r="L7" i="1"/>
  <c r="R6" i="1"/>
  <c r="S6" i="1" s="1"/>
  <c r="Q6" i="1"/>
  <c r="P6" i="1"/>
  <c r="O6" i="1"/>
  <c r="N6" i="1"/>
  <c r="M6" i="1"/>
  <c r="L6" i="1"/>
  <c r="R5" i="1"/>
  <c r="S5" i="1" s="1"/>
  <c r="Q5" i="1"/>
  <c r="P5" i="1"/>
  <c r="O5" i="1"/>
  <c r="N5" i="1"/>
  <c r="M5" i="1"/>
  <c r="L5" i="1"/>
  <c r="R4" i="1"/>
  <c r="S4" i="1" s="1"/>
  <c r="Q4" i="1"/>
  <c r="P4" i="1"/>
  <c r="O4" i="1"/>
  <c r="N4" i="1"/>
  <c r="M4" i="1"/>
  <c r="L4" i="1"/>
  <c r="R3" i="1"/>
  <c r="S3" i="1" s="1"/>
  <c r="Q3" i="1"/>
  <c r="P3" i="1"/>
  <c r="O3" i="1"/>
  <c r="N3" i="1"/>
  <c r="M3" i="1"/>
  <c r="L3" i="1"/>
  <c r="L23" i="1" s="1"/>
</calcChain>
</file>

<file path=xl/sharedStrings.xml><?xml version="1.0" encoding="utf-8"?>
<sst xmlns="http://schemas.openxmlformats.org/spreadsheetml/2006/main" count="53" uniqueCount="48">
  <si>
    <t>January</t>
  </si>
  <si>
    <t>February</t>
  </si>
  <si>
    <t>March</t>
  </si>
  <si>
    <t>ALGO SELECTION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</si>
  <si>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</si>
  <si>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</si>
  <si>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</si>
  <si>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</si>
  <si>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</si>
  <si>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</si>
  <si>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</si>
  <si>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</si>
  <si>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</si>
  <si>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</si>
  <si>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Total Profit</t>
  </si>
  <si>
    <t>Avg / week</t>
  </si>
  <si>
    <t>Min</t>
  </si>
  <si>
    <t>Max</t>
  </si>
  <si>
    <t>std dev</t>
  </si>
  <si>
    <t>#losses</t>
  </si>
  <si>
    <t>#gains</t>
  </si>
  <si>
    <t>win/loss</t>
  </si>
  <si>
    <t>PRA DAX M2</t>
  </si>
  <si>
    <t>best recent and historical</t>
  </si>
  <si>
    <t>PRA DAX M3</t>
  </si>
  <si>
    <t>PRA DAX M30</t>
  </si>
  <si>
    <t>Historical return &lt; 1 K</t>
  </si>
  <si>
    <t>PRA FTSE M5</t>
  </si>
  <si>
    <t>PRA FTSE M30</t>
  </si>
  <si>
    <t>PRA US100 M2</t>
  </si>
  <si>
    <t>recent results</t>
  </si>
  <si>
    <t>PRA US100 M30</t>
  </si>
  <si>
    <t>PRA DOW M5</t>
  </si>
  <si>
    <t>PRA SP500 M3</t>
  </si>
  <si>
    <t>surprise curve , hardly any transactions prior to 2018 and a lot now</t>
  </si>
  <si>
    <t>PRA STXE M5</t>
  </si>
  <si>
    <t>recent and historical results</t>
  </si>
  <si>
    <t>PRA+ DAX M5</t>
  </si>
  <si>
    <t>PRA+ DOW M5</t>
  </si>
  <si>
    <t>PRA+ IBEX M5</t>
  </si>
  <si>
    <t>PRA+ SWEDEN M5</t>
  </si>
  <si>
    <t>PRA+ SP500 M5</t>
  </si>
  <si>
    <t>PRA+ CAC M5</t>
  </si>
  <si>
    <t>PRA+ FTSE M5</t>
  </si>
  <si>
    <t>PRA+ NIKKEI M5</t>
  </si>
  <si>
    <t>PRA+ CRUDE M5</t>
  </si>
  <si>
    <t>PRA+ US100 M5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</si>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</sst>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/>
    <xf numFmtId="0" fontId="1" fillId="0" borderId="1" xfId="0" applyNumberFormat="1" applyFont="1" applyFill="1" applyBorder="1"/>
    <xf numFmtId="0" fontId="1" fillId="0" borderId="1" xfId="0" quotePrefix="1" applyNumberFormat="1" applyFont="1" applyFill="1" applyBorder="1"/>
    <xf numFmtId="0" fontId="1" fillId="0" borderId="0" xfId="0" applyFont="1"/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4" fillId="0" borderId="0" xfId="0" applyFont="1"/>
    <xf numFmtId="0" fontId="0" fillId="0" borderId="0" xfId="0" applyFont="1"/>
    <xf numFmtId="0" fontId="5" fillId="0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 applyFill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sqref="A1:XFD1048576"/>
    </sheetView>
  </sheetViews>
  <sheetFormatPr defaultRowHeight="15" x14ac:dyDescent="0.25"/>
  <cols>
    <col min="1" max="1" width="15.140625" bestFit="1" customWidth="1"/>
    <col min="6" max="6" width="9.140625" style="19"/>
    <col min="12" max="13" width="10.85546875" bestFit="1" customWidth="1"/>
    <col min="16" max="16" width="9.140625" style="20"/>
    <col min="19" max="19" width="9.140625" style="21"/>
  </cols>
  <sheetData>
    <row r="1" spans="1:20" s="6" customFormat="1" ht="18.75" x14ac:dyDescent="0.3">
      <c r="A1" s="1"/>
      <c r="B1" s="2" t="s">
        <v>0</v>
      </c>
      <c r="C1" s="2"/>
      <c r="D1" s="2"/>
      <c r="E1" s="2"/>
      <c r="F1" s="2" t="s">
        <v>1</v>
      </c>
      <c r="G1" s="2"/>
      <c r="H1" s="2"/>
      <c r="I1" s="2"/>
      <c r="J1" s="3" t="s">
        <v>2</v>
      </c>
      <c r="K1" s="4"/>
      <c r="L1" s="3" t="s">
        <v>3</v>
      </c>
      <c r="M1" s="5"/>
      <c r="N1" s="5"/>
      <c r="O1" s="5"/>
      <c r="P1" s="5"/>
      <c r="Q1" s="5"/>
      <c r="R1" s="5"/>
      <c r="S1" s="4"/>
    </row>
    <row r="2" spans="1:20" s="10" customFormat="1" x14ac:dyDescent="0.25">
      <c r="A2" s="7"/>
      <c r="B2" s="7" t="s">
        <v>4</v>
      </c>
      <c r="C2" s="7" t="s">
        <v>5</v>
      </c>
      <c r="D2" s="7" t="s">
        <v>6</v>
      </c>
      <c r="E2" s="7" t="s">
        <v>7</v>
      </c>
      <c r="F2" s="8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8" t="s">
        <v>15</v>
      </c>
      <c r="N2" s="8" t="s">
        <v>16</v>
      </c>
      <c r="O2" s="8" t="s">
        <v>17</v>
      </c>
      <c r="P2" s="8" t="s">
        <v>18</v>
      </c>
      <c r="Q2" s="9" t="s">
        <v>19</v>
      </c>
      <c r="R2" s="9" t="s">
        <v>20</v>
      </c>
      <c r="S2" s="7" t="s">
        <v>21</v>
      </c>
    </row>
    <row r="3" spans="1:20" x14ac:dyDescent="0.25">
      <c r="A3" s="8" t="s">
        <v>22</v>
      </c>
      <c r="B3" s="11">
        <v>-210</v>
      </c>
      <c r="C3" s="11">
        <v>172</v>
      </c>
      <c r="D3" s="11">
        <v>0</v>
      </c>
      <c r="E3" s="11">
        <v>273</v>
      </c>
      <c r="F3" s="12">
        <v>0</v>
      </c>
      <c r="G3" s="11">
        <v>0</v>
      </c>
      <c r="H3" s="11">
        <v>63</v>
      </c>
      <c r="I3" s="11">
        <v>103</v>
      </c>
      <c r="J3" s="11">
        <v>114</v>
      </c>
      <c r="K3" s="11">
        <v>0</v>
      </c>
      <c r="L3" s="11">
        <f t="shared" ref="L3:L22" si="0">SUM(E3:K3)</f>
        <v>553</v>
      </c>
      <c r="M3" s="11">
        <f>AVERAGE(B3:K3)</f>
        <v>51.5</v>
      </c>
      <c r="N3" s="11">
        <f>MIN(B3:K3)</f>
        <v>-210</v>
      </c>
      <c r="O3" s="11">
        <f>MAX(B3:K3)</f>
        <v>273</v>
      </c>
      <c r="P3" s="11">
        <f>_xlfn.STDEV.P(B3:K3)</f>
        <v>122.17385153951724</v>
      </c>
      <c r="Q3" s="11">
        <f>COUNTIF(B3:K3,"&lt;0")</f>
        <v>1</v>
      </c>
      <c r="R3" s="11">
        <f>COUNTIF(B3:K3,"&gt;0")</f>
        <v>5</v>
      </c>
      <c r="S3" s="11">
        <f>R3/(R3+Q3)</f>
        <v>0.83333333333333337</v>
      </c>
      <c r="T3" t="s">
        <v>23</v>
      </c>
    </row>
    <row r="4" spans="1:20" x14ac:dyDescent="0.25">
      <c r="A4" s="8" t="s">
        <v>24</v>
      </c>
      <c r="B4" s="11">
        <v>181</v>
      </c>
      <c r="C4" s="11">
        <v>56</v>
      </c>
      <c r="D4" s="11">
        <v>0</v>
      </c>
      <c r="E4" s="11">
        <v>101</v>
      </c>
      <c r="F4" s="12">
        <v>51</v>
      </c>
      <c r="G4" s="11">
        <v>7</v>
      </c>
      <c r="H4" s="11">
        <v>66</v>
      </c>
      <c r="I4" s="11">
        <v>111</v>
      </c>
      <c r="J4" s="11">
        <v>0</v>
      </c>
      <c r="K4" s="11">
        <v>121</v>
      </c>
      <c r="L4" s="11">
        <f t="shared" si="0"/>
        <v>457</v>
      </c>
      <c r="M4" s="11">
        <f t="shared" ref="M4:M22" si="1">AVERAGE(B4:K4)</f>
        <v>69.400000000000006</v>
      </c>
      <c r="N4" s="11">
        <f t="shared" ref="N4:N22" si="2">MIN(B4:K4)</f>
        <v>0</v>
      </c>
      <c r="O4" s="11">
        <f t="shared" ref="O4:O22" si="3">MAX(B4:K4)</f>
        <v>181</v>
      </c>
      <c r="P4" s="11">
        <f t="shared" ref="P4:P22" si="4">_xlfn.STDEV.P(B4:K4)</f>
        <v>56.482209588506713</v>
      </c>
      <c r="Q4" s="11">
        <f t="shared" ref="Q4:Q22" si="5">COUNTIF(B4:K4,"&lt;0")</f>
        <v>0</v>
      </c>
      <c r="R4" s="11">
        <f t="shared" ref="R4:R22" si="6">COUNTIF(B4:K4,"&gt;0")</f>
        <v>8</v>
      </c>
      <c r="S4" s="11">
        <f t="shared" ref="S4:S22" si="7">R4/(R4+Q4)</f>
        <v>1</v>
      </c>
      <c r="T4" t="s">
        <v>23</v>
      </c>
    </row>
    <row r="5" spans="1:20" x14ac:dyDescent="0.25">
      <c r="A5" s="8" t="s">
        <v>25</v>
      </c>
      <c r="B5" s="11">
        <v>0</v>
      </c>
      <c r="C5" s="11">
        <v>143</v>
      </c>
      <c r="D5" s="11">
        <v>54</v>
      </c>
      <c r="E5" s="11">
        <v>266</v>
      </c>
      <c r="F5" s="12">
        <v>0</v>
      </c>
      <c r="G5" s="11">
        <v>0</v>
      </c>
      <c r="H5" s="11">
        <v>66</v>
      </c>
      <c r="I5" s="11">
        <v>13</v>
      </c>
      <c r="J5" s="11">
        <v>36</v>
      </c>
      <c r="K5" s="11">
        <v>19</v>
      </c>
      <c r="L5" s="11">
        <f t="shared" si="0"/>
        <v>400</v>
      </c>
      <c r="M5" s="11">
        <f t="shared" si="1"/>
        <v>59.7</v>
      </c>
      <c r="N5" s="11">
        <f t="shared" si="2"/>
        <v>0</v>
      </c>
      <c r="O5" s="11">
        <f t="shared" si="3"/>
        <v>266</v>
      </c>
      <c r="P5" s="11">
        <f t="shared" si="4"/>
        <v>80.412747745615562</v>
      </c>
      <c r="Q5" s="11">
        <f t="shared" si="5"/>
        <v>0</v>
      </c>
      <c r="R5" s="11">
        <f t="shared" si="6"/>
        <v>7</v>
      </c>
      <c r="S5" s="11">
        <f t="shared" si="7"/>
        <v>1</v>
      </c>
      <c r="T5" s="13" t="s">
        <v>26</v>
      </c>
    </row>
    <row r="6" spans="1:20" x14ac:dyDescent="0.25">
      <c r="A6" s="8" t="s">
        <v>27</v>
      </c>
      <c r="B6" s="11">
        <v>0</v>
      </c>
      <c r="C6" s="11">
        <v>131</v>
      </c>
      <c r="D6" s="11">
        <v>0</v>
      </c>
      <c r="E6" s="11">
        <v>105</v>
      </c>
      <c r="F6" s="12">
        <v>6</v>
      </c>
      <c r="G6" s="11">
        <v>-259</v>
      </c>
      <c r="H6" s="11">
        <v>14</v>
      </c>
      <c r="I6" s="11">
        <v>59</v>
      </c>
      <c r="J6" s="11">
        <v>4</v>
      </c>
      <c r="K6" s="11">
        <v>75</v>
      </c>
      <c r="L6" s="11">
        <f t="shared" si="0"/>
        <v>4</v>
      </c>
      <c r="M6" s="11">
        <f t="shared" si="1"/>
        <v>13.5</v>
      </c>
      <c r="N6" s="11">
        <f t="shared" si="2"/>
        <v>-259</v>
      </c>
      <c r="O6" s="11">
        <f t="shared" si="3"/>
        <v>131</v>
      </c>
      <c r="P6" s="11">
        <f t="shared" si="4"/>
        <v>101.38959512691625</v>
      </c>
      <c r="Q6" s="11">
        <f t="shared" si="5"/>
        <v>1</v>
      </c>
      <c r="R6" s="11">
        <f t="shared" si="6"/>
        <v>7</v>
      </c>
      <c r="S6" s="11">
        <f t="shared" si="7"/>
        <v>0.875</v>
      </c>
      <c r="T6" s="13" t="s">
        <v>26</v>
      </c>
    </row>
    <row r="7" spans="1:20" s="13" customFormat="1" x14ac:dyDescent="0.25">
      <c r="A7" s="8" t="s">
        <v>28</v>
      </c>
      <c r="B7" s="11">
        <v>0</v>
      </c>
      <c r="C7" s="11">
        <v>0</v>
      </c>
      <c r="D7" s="11">
        <v>0</v>
      </c>
      <c r="E7" s="11">
        <v>0</v>
      </c>
      <c r="F7" s="12">
        <v>0</v>
      </c>
      <c r="G7" s="11">
        <v>0</v>
      </c>
      <c r="H7" s="11">
        <v>159</v>
      </c>
      <c r="I7" s="11">
        <v>-219</v>
      </c>
      <c r="J7" s="11">
        <v>33</v>
      </c>
      <c r="K7" s="11">
        <v>0</v>
      </c>
      <c r="L7" s="11">
        <f t="shared" si="0"/>
        <v>-27</v>
      </c>
      <c r="M7" s="11">
        <f t="shared" si="1"/>
        <v>-2.7</v>
      </c>
      <c r="N7" s="11">
        <f t="shared" si="2"/>
        <v>-219</v>
      </c>
      <c r="O7" s="11">
        <f t="shared" si="3"/>
        <v>159</v>
      </c>
      <c r="P7" s="11">
        <f t="shared" si="4"/>
        <v>86.173139666603774</v>
      </c>
      <c r="Q7" s="11">
        <f t="shared" si="5"/>
        <v>1</v>
      </c>
      <c r="R7" s="11">
        <f t="shared" si="6"/>
        <v>2</v>
      </c>
      <c r="S7" s="11">
        <f t="shared" si="7"/>
        <v>0.66666666666666663</v>
      </c>
      <c r="T7" s="13" t="s">
        <v>26</v>
      </c>
    </row>
    <row r="8" spans="1:20" s="13" customFormat="1" x14ac:dyDescent="0.25">
      <c r="A8" s="8" t="s">
        <v>29</v>
      </c>
      <c r="B8" s="11">
        <v>237</v>
      </c>
      <c r="C8" s="11">
        <v>48</v>
      </c>
      <c r="D8" s="11">
        <v>-519</v>
      </c>
      <c r="E8" s="11">
        <v>20</v>
      </c>
      <c r="F8" s="12">
        <v>67</v>
      </c>
      <c r="G8" s="11">
        <v>22</v>
      </c>
      <c r="H8" s="11">
        <v>142</v>
      </c>
      <c r="I8" s="11">
        <v>-363</v>
      </c>
      <c r="J8" s="11">
        <v>-185</v>
      </c>
      <c r="K8" s="11">
        <v>-147</v>
      </c>
      <c r="L8" s="11">
        <f t="shared" si="0"/>
        <v>-444</v>
      </c>
      <c r="M8" s="11">
        <f t="shared" si="1"/>
        <v>-67.8</v>
      </c>
      <c r="N8" s="11">
        <f t="shared" si="2"/>
        <v>-519</v>
      </c>
      <c r="O8" s="11">
        <f t="shared" si="3"/>
        <v>237</v>
      </c>
      <c r="P8" s="11">
        <f t="shared" si="4"/>
        <v>222.48721311572044</v>
      </c>
      <c r="Q8" s="11">
        <f t="shared" si="5"/>
        <v>4</v>
      </c>
      <c r="R8" s="11">
        <f t="shared" si="6"/>
        <v>6</v>
      </c>
      <c r="S8" s="11">
        <f t="shared" si="7"/>
        <v>0.6</v>
      </c>
      <c r="T8" s="13" t="s">
        <v>30</v>
      </c>
    </row>
    <row r="9" spans="1:20" s="14" customFormat="1" x14ac:dyDescent="0.25">
      <c r="A9" s="8" t="s">
        <v>31</v>
      </c>
      <c r="B9" s="11">
        <v>-256</v>
      </c>
      <c r="C9" s="11">
        <v>88</v>
      </c>
      <c r="D9" s="11">
        <v>0</v>
      </c>
      <c r="E9" s="11">
        <v>225</v>
      </c>
      <c r="F9" s="12">
        <v>0</v>
      </c>
      <c r="G9" s="11">
        <v>186</v>
      </c>
      <c r="H9" s="11">
        <v>58</v>
      </c>
      <c r="I9" s="11">
        <v>0</v>
      </c>
      <c r="J9" s="11">
        <v>225</v>
      </c>
      <c r="K9" s="11">
        <v>0</v>
      </c>
      <c r="L9" s="11">
        <f t="shared" si="0"/>
        <v>694</v>
      </c>
      <c r="M9" s="11">
        <f t="shared" si="1"/>
        <v>52.6</v>
      </c>
      <c r="N9" s="11">
        <f t="shared" si="2"/>
        <v>-256</v>
      </c>
      <c r="O9" s="11">
        <f t="shared" si="3"/>
        <v>225</v>
      </c>
      <c r="P9" s="11">
        <f t="shared" si="4"/>
        <v>135.94940235249291</v>
      </c>
      <c r="Q9" s="11">
        <f t="shared" si="5"/>
        <v>1</v>
      </c>
      <c r="R9" s="11">
        <f t="shared" si="6"/>
        <v>5</v>
      </c>
      <c r="S9" s="11">
        <f t="shared" si="7"/>
        <v>0.83333333333333337</v>
      </c>
      <c r="T9" s="14" t="s">
        <v>26</v>
      </c>
    </row>
    <row r="10" spans="1:20" x14ac:dyDescent="0.25">
      <c r="A10" s="8" t="s">
        <v>32</v>
      </c>
      <c r="B10" s="11">
        <v>114</v>
      </c>
      <c r="C10" s="11">
        <v>-72</v>
      </c>
      <c r="D10" s="11">
        <v>24</v>
      </c>
      <c r="E10" s="11">
        <v>291</v>
      </c>
      <c r="F10" s="12">
        <v>0</v>
      </c>
      <c r="G10" s="11">
        <v>0</v>
      </c>
      <c r="H10" s="11">
        <v>21</v>
      </c>
      <c r="I10" s="11">
        <v>161</v>
      </c>
      <c r="J10" s="11">
        <v>4</v>
      </c>
      <c r="K10" s="11">
        <v>7</v>
      </c>
      <c r="L10" s="11">
        <f t="shared" si="0"/>
        <v>484</v>
      </c>
      <c r="M10" s="11">
        <f t="shared" si="1"/>
        <v>55</v>
      </c>
      <c r="N10" s="11">
        <f t="shared" si="2"/>
        <v>-72</v>
      </c>
      <c r="O10" s="11">
        <f t="shared" si="3"/>
        <v>291</v>
      </c>
      <c r="P10" s="11">
        <f t="shared" si="4"/>
        <v>99.806813394677619</v>
      </c>
      <c r="Q10" s="11">
        <f t="shared" si="5"/>
        <v>1</v>
      </c>
      <c r="R10" s="11">
        <f t="shared" si="6"/>
        <v>7</v>
      </c>
      <c r="S10" s="11">
        <f t="shared" si="7"/>
        <v>0.875</v>
      </c>
    </row>
    <row r="11" spans="1:20" x14ac:dyDescent="0.25">
      <c r="A11" s="8" t="s">
        <v>33</v>
      </c>
      <c r="B11" s="11">
        <v>0</v>
      </c>
      <c r="C11" s="11">
        <v>-157</v>
      </c>
      <c r="D11" s="11">
        <v>149</v>
      </c>
      <c r="E11" s="11">
        <v>-10</v>
      </c>
      <c r="F11" s="12">
        <v>48</v>
      </c>
      <c r="G11" s="11">
        <v>222</v>
      </c>
      <c r="H11" s="11">
        <v>32</v>
      </c>
      <c r="I11" s="11">
        <v>166</v>
      </c>
      <c r="J11" s="11">
        <v>-231</v>
      </c>
      <c r="K11" s="11">
        <v>165</v>
      </c>
      <c r="L11" s="11">
        <f t="shared" si="0"/>
        <v>392</v>
      </c>
      <c r="M11" s="11">
        <f t="shared" si="1"/>
        <v>38.4</v>
      </c>
      <c r="N11" s="11">
        <f t="shared" si="2"/>
        <v>-231</v>
      </c>
      <c r="O11" s="11">
        <f t="shared" si="3"/>
        <v>222</v>
      </c>
      <c r="P11" s="11">
        <f t="shared" si="4"/>
        <v>138.90946692000514</v>
      </c>
      <c r="Q11" s="11">
        <f t="shared" si="5"/>
        <v>3</v>
      </c>
      <c r="R11" s="11">
        <f t="shared" si="6"/>
        <v>6</v>
      </c>
      <c r="S11" s="11">
        <f t="shared" si="7"/>
        <v>0.66666666666666663</v>
      </c>
      <c r="T11" s="14" t="s">
        <v>34</v>
      </c>
    </row>
    <row r="12" spans="1:20" s="13" customFormat="1" x14ac:dyDescent="0.25">
      <c r="A12" s="8" t="s">
        <v>35</v>
      </c>
      <c r="B12" s="11">
        <v>65</v>
      </c>
      <c r="C12" s="11">
        <v>0</v>
      </c>
      <c r="D12" s="11">
        <v>45</v>
      </c>
      <c r="E12" s="11">
        <v>-221</v>
      </c>
      <c r="F12" s="12">
        <v>152</v>
      </c>
      <c r="G12" s="11">
        <v>-217</v>
      </c>
      <c r="H12" s="11">
        <v>-219</v>
      </c>
      <c r="I12" s="11">
        <v>101</v>
      </c>
      <c r="J12" s="11">
        <v>126</v>
      </c>
      <c r="K12" s="11">
        <v>51</v>
      </c>
      <c r="L12" s="11">
        <f t="shared" si="0"/>
        <v>-227</v>
      </c>
      <c r="M12" s="11">
        <f t="shared" si="1"/>
        <v>-11.7</v>
      </c>
      <c r="N12" s="11">
        <f t="shared" si="2"/>
        <v>-221</v>
      </c>
      <c r="O12" s="11">
        <f t="shared" si="3"/>
        <v>152</v>
      </c>
      <c r="P12" s="11">
        <f t="shared" si="4"/>
        <v>141.61712467071206</v>
      </c>
      <c r="Q12" s="11">
        <f t="shared" si="5"/>
        <v>3</v>
      </c>
      <c r="R12" s="11">
        <f t="shared" si="6"/>
        <v>6</v>
      </c>
      <c r="S12" s="11">
        <f t="shared" si="7"/>
        <v>0.66666666666666663</v>
      </c>
      <c r="T12" s="13" t="s">
        <v>36</v>
      </c>
    </row>
    <row r="13" spans="1:20" x14ac:dyDescent="0.25">
      <c r="A13" s="8" t="s">
        <v>37</v>
      </c>
      <c r="B13" s="11">
        <v>15</v>
      </c>
      <c r="C13" s="11">
        <v>0</v>
      </c>
      <c r="D13" s="11">
        <v>0</v>
      </c>
      <c r="E13" s="11">
        <v>-199</v>
      </c>
      <c r="F13" s="12">
        <v>-22</v>
      </c>
      <c r="G13" s="11">
        <v>0</v>
      </c>
      <c r="H13" s="11">
        <v>24</v>
      </c>
      <c r="I13" s="11">
        <v>2</v>
      </c>
      <c r="J13" s="11">
        <v>-93</v>
      </c>
      <c r="K13" s="11">
        <v>6</v>
      </c>
      <c r="L13" s="11">
        <f t="shared" si="0"/>
        <v>-282</v>
      </c>
      <c r="M13" s="11">
        <f t="shared" si="1"/>
        <v>-26.7</v>
      </c>
      <c r="N13" s="11">
        <f t="shared" si="2"/>
        <v>-199</v>
      </c>
      <c r="O13" s="11">
        <f t="shared" si="3"/>
        <v>24</v>
      </c>
      <c r="P13" s="11">
        <f t="shared" si="4"/>
        <v>65.150671523783998</v>
      </c>
      <c r="Q13" s="11">
        <f t="shared" si="5"/>
        <v>3</v>
      </c>
      <c r="R13" s="11">
        <f t="shared" si="6"/>
        <v>4</v>
      </c>
      <c r="S13" s="11">
        <f t="shared" si="7"/>
        <v>0.5714285714285714</v>
      </c>
    </row>
    <row r="14" spans="1:20" x14ac:dyDescent="0.25">
      <c r="A14" s="8" t="s">
        <v>38</v>
      </c>
      <c r="B14" s="11">
        <v>-255</v>
      </c>
      <c r="C14" s="11">
        <v>-282</v>
      </c>
      <c r="D14" s="11">
        <v>54</v>
      </c>
      <c r="E14" s="11">
        <v>-35</v>
      </c>
      <c r="F14" s="12">
        <v>-210</v>
      </c>
      <c r="G14" s="11">
        <v>0</v>
      </c>
      <c r="H14" s="11">
        <v>24</v>
      </c>
      <c r="I14" s="11">
        <v>-32</v>
      </c>
      <c r="J14" s="11">
        <v>9</v>
      </c>
      <c r="K14" s="11">
        <v>144</v>
      </c>
      <c r="L14" s="11">
        <f t="shared" si="0"/>
        <v>-100</v>
      </c>
      <c r="M14" s="11">
        <f t="shared" si="1"/>
        <v>-58.3</v>
      </c>
      <c r="N14" s="11">
        <f t="shared" si="2"/>
        <v>-282</v>
      </c>
      <c r="O14" s="11">
        <f t="shared" si="3"/>
        <v>144</v>
      </c>
      <c r="P14" s="11">
        <f t="shared" si="4"/>
        <v>134.61727229445708</v>
      </c>
      <c r="Q14" s="11">
        <f t="shared" si="5"/>
        <v>5</v>
      </c>
      <c r="R14" s="11">
        <f t="shared" si="6"/>
        <v>4</v>
      </c>
      <c r="S14" s="11">
        <f t="shared" si="7"/>
        <v>0.44444444444444442</v>
      </c>
    </row>
    <row r="15" spans="1:20" x14ac:dyDescent="0.25">
      <c r="A15" s="8" t="s">
        <v>39</v>
      </c>
      <c r="B15" s="11">
        <v>586</v>
      </c>
      <c r="C15" s="11">
        <v>0</v>
      </c>
      <c r="D15" s="11">
        <v>293</v>
      </c>
      <c r="E15" s="11">
        <v>46</v>
      </c>
      <c r="F15" s="12">
        <v>52</v>
      </c>
      <c r="G15" s="11">
        <v>85</v>
      </c>
      <c r="H15" s="11">
        <v>0</v>
      </c>
      <c r="I15" s="11">
        <v>21</v>
      </c>
      <c r="J15" s="11">
        <v>29</v>
      </c>
      <c r="K15" s="11">
        <v>25</v>
      </c>
      <c r="L15" s="11">
        <f t="shared" si="0"/>
        <v>258</v>
      </c>
      <c r="M15" s="11">
        <f t="shared" si="1"/>
        <v>113.7</v>
      </c>
      <c r="N15" s="11">
        <f t="shared" si="2"/>
        <v>0</v>
      </c>
      <c r="O15" s="11">
        <f t="shared" si="3"/>
        <v>586</v>
      </c>
      <c r="P15" s="11">
        <f t="shared" si="4"/>
        <v>177.17790494302611</v>
      </c>
      <c r="Q15" s="11">
        <f t="shared" si="5"/>
        <v>0</v>
      </c>
      <c r="R15" s="11">
        <f t="shared" si="6"/>
        <v>8</v>
      </c>
      <c r="S15" s="11">
        <f t="shared" si="7"/>
        <v>1</v>
      </c>
    </row>
    <row r="16" spans="1:20" x14ac:dyDescent="0.25">
      <c r="A16" s="8" t="s">
        <v>40</v>
      </c>
      <c r="B16" s="11">
        <v>176</v>
      </c>
      <c r="C16" s="11">
        <v>9</v>
      </c>
      <c r="D16" s="11">
        <v>17</v>
      </c>
      <c r="E16" s="11">
        <v>-91</v>
      </c>
      <c r="F16" s="12">
        <v>12</v>
      </c>
      <c r="G16" s="11">
        <v>0</v>
      </c>
      <c r="H16" s="11">
        <v>11</v>
      </c>
      <c r="I16" s="11">
        <v>9</v>
      </c>
      <c r="J16" s="11">
        <v>14</v>
      </c>
      <c r="K16" s="11">
        <v>56</v>
      </c>
      <c r="L16" s="11">
        <f t="shared" si="0"/>
        <v>11</v>
      </c>
      <c r="M16" s="11">
        <f t="shared" si="1"/>
        <v>21.3</v>
      </c>
      <c r="N16" s="11">
        <f t="shared" si="2"/>
        <v>-91</v>
      </c>
      <c r="O16" s="11">
        <f t="shared" si="3"/>
        <v>176</v>
      </c>
      <c r="P16" s="11">
        <f t="shared" si="4"/>
        <v>62.264034562498438</v>
      </c>
      <c r="Q16" s="11">
        <f t="shared" si="5"/>
        <v>1</v>
      </c>
      <c r="R16" s="11">
        <f t="shared" si="6"/>
        <v>8</v>
      </c>
      <c r="S16" s="11">
        <f t="shared" si="7"/>
        <v>0.88888888888888884</v>
      </c>
    </row>
    <row r="17" spans="1:20" s="13" customFormat="1" x14ac:dyDescent="0.25">
      <c r="A17" s="8" t="s">
        <v>41</v>
      </c>
      <c r="B17" s="11">
        <v>-186</v>
      </c>
      <c r="C17" s="11">
        <v>0</v>
      </c>
      <c r="D17" s="11">
        <v>58</v>
      </c>
      <c r="E17" s="11">
        <v>-351</v>
      </c>
      <c r="F17" s="12">
        <v>-181</v>
      </c>
      <c r="G17" s="11">
        <v>0</v>
      </c>
      <c r="H17" s="11">
        <v>69</v>
      </c>
      <c r="I17" s="11">
        <v>44</v>
      </c>
      <c r="J17" s="11">
        <v>-74</v>
      </c>
      <c r="K17" s="11">
        <v>-183</v>
      </c>
      <c r="L17" s="11">
        <f t="shared" si="0"/>
        <v>-676</v>
      </c>
      <c r="M17" s="11">
        <f t="shared" si="1"/>
        <v>-80.400000000000006</v>
      </c>
      <c r="N17" s="11">
        <f t="shared" si="2"/>
        <v>-351</v>
      </c>
      <c r="O17" s="11">
        <f t="shared" si="3"/>
        <v>69</v>
      </c>
      <c r="P17" s="11">
        <f t="shared" si="4"/>
        <v>132.2657930078673</v>
      </c>
      <c r="Q17" s="11">
        <f t="shared" si="5"/>
        <v>5</v>
      </c>
      <c r="R17" s="11">
        <f t="shared" si="6"/>
        <v>3</v>
      </c>
      <c r="S17" s="11">
        <f t="shared" si="7"/>
        <v>0.375</v>
      </c>
      <c r="T17" s="13" t="s">
        <v>30</v>
      </c>
    </row>
    <row r="18" spans="1:20" x14ac:dyDescent="0.25">
      <c r="A18" s="8" t="s">
        <v>42</v>
      </c>
      <c r="B18" s="11">
        <v>22</v>
      </c>
      <c r="C18" s="11">
        <v>-194</v>
      </c>
      <c r="D18" s="11">
        <v>0</v>
      </c>
      <c r="E18" s="11">
        <v>143</v>
      </c>
      <c r="F18" s="12">
        <v>17</v>
      </c>
      <c r="G18" s="11">
        <v>47</v>
      </c>
      <c r="H18" s="11">
        <v>46</v>
      </c>
      <c r="I18" s="11">
        <v>16</v>
      </c>
      <c r="J18" s="11">
        <v>-200</v>
      </c>
      <c r="K18" s="11">
        <v>92</v>
      </c>
      <c r="L18" s="11">
        <f t="shared" si="0"/>
        <v>161</v>
      </c>
      <c r="M18" s="11">
        <f t="shared" si="1"/>
        <v>-1.1000000000000001</v>
      </c>
      <c r="N18" s="11">
        <f t="shared" si="2"/>
        <v>-200</v>
      </c>
      <c r="O18" s="11">
        <f t="shared" si="3"/>
        <v>143</v>
      </c>
      <c r="P18" s="11">
        <f t="shared" si="4"/>
        <v>105.77849497889446</v>
      </c>
      <c r="Q18" s="11">
        <f t="shared" si="5"/>
        <v>2</v>
      </c>
      <c r="R18" s="11">
        <f t="shared" si="6"/>
        <v>7</v>
      </c>
      <c r="S18" s="11">
        <f t="shared" si="7"/>
        <v>0.77777777777777779</v>
      </c>
    </row>
    <row r="19" spans="1:20" x14ac:dyDescent="0.25">
      <c r="A19" s="8" t="s">
        <v>43</v>
      </c>
      <c r="B19" s="11">
        <v>58</v>
      </c>
      <c r="C19" s="11">
        <v>3</v>
      </c>
      <c r="D19" s="11">
        <v>124</v>
      </c>
      <c r="E19" s="11">
        <v>154</v>
      </c>
      <c r="F19" s="12">
        <v>0</v>
      </c>
      <c r="G19" s="11">
        <v>12</v>
      </c>
      <c r="H19" s="11">
        <v>-140</v>
      </c>
      <c r="I19" s="11">
        <v>42</v>
      </c>
      <c r="J19" s="11">
        <v>71</v>
      </c>
      <c r="K19" s="11">
        <v>48</v>
      </c>
      <c r="L19" s="11">
        <f t="shared" si="0"/>
        <v>187</v>
      </c>
      <c r="M19" s="11">
        <f t="shared" si="1"/>
        <v>37.200000000000003</v>
      </c>
      <c r="N19" s="11">
        <f t="shared" si="2"/>
        <v>-140</v>
      </c>
      <c r="O19" s="11">
        <f t="shared" si="3"/>
        <v>154</v>
      </c>
      <c r="P19" s="11">
        <f t="shared" si="4"/>
        <v>75.815301885569255</v>
      </c>
      <c r="Q19" s="11">
        <f t="shared" si="5"/>
        <v>1</v>
      </c>
      <c r="R19" s="11">
        <f t="shared" si="6"/>
        <v>8</v>
      </c>
      <c r="S19" s="11">
        <f t="shared" si="7"/>
        <v>0.88888888888888884</v>
      </c>
    </row>
    <row r="20" spans="1:20" x14ac:dyDescent="0.25">
      <c r="A20" s="8" t="s">
        <v>44</v>
      </c>
      <c r="B20" s="11">
        <v>27</v>
      </c>
      <c r="C20" s="11">
        <v>-113</v>
      </c>
      <c r="D20" s="11">
        <v>0</v>
      </c>
      <c r="E20" s="11">
        <v>-122</v>
      </c>
      <c r="F20" s="12">
        <v>66</v>
      </c>
      <c r="G20" s="11">
        <v>1</v>
      </c>
      <c r="H20" s="11">
        <v>33</v>
      </c>
      <c r="I20" s="11">
        <v>-129</v>
      </c>
      <c r="J20" s="11">
        <v>74</v>
      </c>
      <c r="K20" s="11">
        <v>1</v>
      </c>
      <c r="L20" s="11">
        <f t="shared" si="0"/>
        <v>-76</v>
      </c>
      <c r="M20" s="11">
        <f t="shared" si="1"/>
        <v>-16.2</v>
      </c>
      <c r="N20" s="11">
        <f t="shared" si="2"/>
        <v>-129</v>
      </c>
      <c r="O20" s="11">
        <f t="shared" si="3"/>
        <v>74</v>
      </c>
      <c r="P20" s="11">
        <f t="shared" si="4"/>
        <v>73.021640627967273</v>
      </c>
      <c r="Q20" s="11">
        <f t="shared" si="5"/>
        <v>3</v>
      </c>
      <c r="R20" s="11">
        <f t="shared" si="6"/>
        <v>6</v>
      </c>
      <c r="S20" s="11">
        <f t="shared" si="7"/>
        <v>0.66666666666666663</v>
      </c>
    </row>
    <row r="21" spans="1:20" x14ac:dyDescent="0.25">
      <c r="A21" s="8" t="s">
        <v>45</v>
      </c>
      <c r="B21" s="11">
        <v>5</v>
      </c>
      <c r="C21" s="11">
        <v>84</v>
      </c>
      <c r="D21" s="11">
        <v>-91</v>
      </c>
      <c r="E21" s="11">
        <v>0</v>
      </c>
      <c r="F21" s="12">
        <v>52</v>
      </c>
      <c r="G21" s="11">
        <v>-27</v>
      </c>
      <c r="H21" s="11">
        <v>81</v>
      </c>
      <c r="I21" s="11">
        <v>10</v>
      </c>
      <c r="J21" s="11">
        <v>6</v>
      </c>
      <c r="K21" s="11">
        <v>172</v>
      </c>
      <c r="L21" s="11">
        <f t="shared" si="0"/>
        <v>294</v>
      </c>
      <c r="M21" s="11">
        <f t="shared" si="1"/>
        <v>29.2</v>
      </c>
      <c r="N21" s="11">
        <f t="shared" si="2"/>
        <v>-91</v>
      </c>
      <c r="O21" s="11">
        <f t="shared" si="3"/>
        <v>172</v>
      </c>
      <c r="P21" s="11">
        <f t="shared" si="4"/>
        <v>68.22726727636099</v>
      </c>
      <c r="Q21" s="11">
        <f t="shared" si="5"/>
        <v>2</v>
      </c>
      <c r="R21" s="11">
        <f t="shared" si="6"/>
        <v>7</v>
      </c>
      <c r="S21" s="11">
        <f t="shared" si="7"/>
        <v>0.77777777777777779</v>
      </c>
    </row>
    <row r="22" spans="1:20" x14ac:dyDescent="0.25">
      <c r="A22" s="8" t="s">
        <v>46</v>
      </c>
      <c r="B22" s="11">
        <v>65</v>
      </c>
      <c r="C22" s="11">
        <v>0</v>
      </c>
      <c r="D22" s="11">
        <v>501</v>
      </c>
      <c r="E22" s="11">
        <v>-265</v>
      </c>
      <c r="F22" s="12">
        <v>-205</v>
      </c>
      <c r="G22" s="11">
        <v>0</v>
      </c>
      <c r="H22" s="11">
        <v>0</v>
      </c>
      <c r="I22" s="11">
        <v>370</v>
      </c>
      <c r="J22" s="11">
        <v>87</v>
      </c>
      <c r="K22" s="11">
        <v>-249</v>
      </c>
      <c r="L22" s="11">
        <f t="shared" si="0"/>
        <v>-262</v>
      </c>
      <c r="M22" s="11">
        <f t="shared" si="1"/>
        <v>30.4</v>
      </c>
      <c r="N22" s="11">
        <f t="shared" si="2"/>
        <v>-265</v>
      </c>
      <c r="O22" s="11">
        <f t="shared" si="3"/>
        <v>501</v>
      </c>
      <c r="P22" s="11">
        <f t="shared" si="4"/>
        <v>237.63509841772111</v>
      </c>
      <c r="Q22" s="11">
        <f t="shared" si="5"/>
        <v>3</v>
      </c>
      <c r="R22" s="11">
        <f t="shared" si="6"/>
        <v>4</v>
      </c>
      <c r="S22" s="11">
        <f t="shared" si="7"/>
        <v>0.5714285714285714</v>
      </c>
    </row>
    <row r="23" spans="1:20" ht="15.75" x14ac:dyDescent="0.25">
      <c r="A23" s="15" t="s">
        <v>47</v>
      </c>
      <c r="B23" s="11">
        <f>SUM(B3:B22)</f>
        <v>644</v>
      </c>
      <c r="C23" s="11">
        <f t="shared" ref="C23:L23" si="8">SUM(C3:C22)</f>
        <v>-84</v>
      </c>
      <c r="D23" s="11">
        <f t="shared" si="8"/>
        <v>709</v>
      </c>
      <c r="E23" s="11">
        <f t="shared" si="8"/>
        <v>330</v>
      </c>
      <c r="F23" s="12">
        <f t="shared" si="8"/>
        <v>-95</v>
      </c>
      <c r="G23" s="11">
        <f t="shared" si="8"/>
        <v>79</v>
      </c>
      <c r="H23" s="11">
        <f t="shared" si="8"/>
        <v>550</v>
      </c>
      <c r="I23" s="11">
        <f t="shared" si="8"/>
        <v>485</v>
      </c>
      <c r="J23" s="11">
        <f t="shared" si="8"/>
        <v>49</v>
      </c>
      <c r="K23" s="11">
        <f t="shared" si="8"/>
        <v>403</v>
      </c>
      <c r="L23" s="11">
        <f t="shared" si="8"/>
        <v>1801</v>
      </c>
      <c r="M23" s="16"/>
      <c r="N23" s="16"/>
      <c r="O23" s="16"/>
      <c r="P23" s="17"/>
      <c r="Q23" s="16"/>
      <c r="R23" s="16"/>
      <c r="S23" s="18"/>
    </row>
  </sheetData>
  <mergeCells count="4">
    <mergeCell ref="B1:E1"/>
    <mergeCell ref="F1:I1"/>
    <mergeCell ref="J1:K1"/>
    <mergeCell ref="L1:S1"/>
  </mergeCells>
  <conditionalFormatting sqref="E3:P22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:L22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2:P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S3:S2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3:L2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3:L2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fabry</dc:creator>
  <cp:lastModifiedBy>jean-marie fabry</cp:lastModifiedBy>
  <dcterms:created xsi:type="dcterms:W3CDTF">2021-03-21T17:24:23Z</dcterms:created>
  <dcterms:modified xsi:type="dcterms:W3CDTF">2021-03-21T17:25:41Z</dcterms:modified>
</cp:coreProperties>
</file>