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date1904="1" autoCompressPictures="0"/>
  <bookViews>
    <workbookView xWindow="0" yWindow="0" windowWidth="25600" windowHeight="16060" activeTab="2"/>
  </bookViews>
  <sheets>
    <sheet name="Pathfinder daily" sheetId="3" r:id="rId1"/>
    <sheet name="Roadmap" sheetId="4" r:id="rId2"/>
    <sheet name="Swing Trades" sheetId="5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4" l="1"/>
  <c r="B30" i="4"/>
  <c r="B28" i="4"/>
  <c r="B27" i="4"/>
  <c r="B26" i="4"/>
  <c r="B25" i="4"/>
  <c r="B24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32" i="3"/>
  <c r="B31" i="3"/>
  <c r="B30" i="3"/>
  <c r="B29" i="3"/>
  <c r="B28" i="3"/>
  <c r="B27" i="3"/>
  <c r="B24" i="3"/>
  <c r="B22" i="3"/>
  <c r="B21" i="3"/>
  <c r="B20" i="3"/>
  <c r="B18" i="3"/>
  <c r="B17" i="3"/>
  <c r="B16" i="3"/>
  <c r="B15" i="3"/>
  <c r="B14" i="3"/>
  <c r="B13" i="3"/>
  <c r="B12" i="3"/>
  <c r="B10" i="3"/>
  <c r="B9" i="3"/>
  <c r="B8" i="3"/>
  <c r="B7" i="3"/>
  <c r="B6" i="3"/>
  <c r="B5" i="3"/>
  <c r="B4" i="3"/>
</calcChain>
</file>

<file path=xl/sharedStrings.xml><?xml version="1.0" encoding="utf-8"?>
<sst xmlns="http://schemas.openxmlformats.org/spreadsheetml/2006/main" count="187" uniqueCount="75">
  <si>
    <t>daily</t>
  </si>
  <si>
    <t>instrument / ticker equity clock link</t>
  </si>
  <si>
    <t>rating (A - C)</t>
  </si>
  <si>
    <t>gain %</t>
  </si>
  <si>
    <t>trades</t>
  </si>
  <si>
    <t>profitable trades %</t>
  </si>
  <si>
    <t>ratio gain/loss</t>
  </si>
  <si>
    <t>dd%</t>
  </si>
  <si>
    <t>size</t>
  </si>
  <si>
    <t>sl</t>
  </si>
  <si>
    <t>ma filter</t>
  </si>
  <si>
    <t>stop loss %</t>
  </si>
  <si>
    <t>take profit %</t>
  </si>
  <si>
    <t>days with profit</t>
  </si>
  <si>
    <t>days without profit</t>
  </si>
  <si>
    <t>J1</t>
  </si>
  <si>
    <t>J2</t>
  </si>
  <si>
    <t>F2</t>
  </si>
  <si>
    <t>M1</t>
  </si>
  <si>
    <t>M2</t>
  </si>
  <si>
    <t>A1</t>
  </si>
  <si>
    <t>A2</t>
  </si>
  <si>
    <t>S1</t>
  </si>
  <si>
    <t>S2</t>
  </si>
  <si>
    <t>O1</t>
  </si>
  <si>
    <t>N1</t>
  </si>
  <si>
    <t>N2</t>
  </si>
  <si>
    <t>D1</t>
  </si>
  <si>
    <t>D2</t>
  </si>
  <si>
    <t>backtest start</t>
  </si>
  <si>
    <t>account size</t>
  </si>
  <si>
    <t>spread</t>
  </si>
  <si>
    <t>remarks</t>
  </si>
  <si>
    <t>A+</t>
  </si>
  <si>
    <t>10k EUR</t>
  </si>
  <si>
    <t>A</t>
  </si>
  <si>
    <t>SAF</t>
  </si>
  <si>
    <t>150k ZAR</t>
  </si>
  <si>
    <t>20k AUD</t>
  </si>
  <si>
    <t>5 A$</t>
  </si>
  <si>
    <t>100k HKD</t>
  </si>
  <si>
    <t>15k EUR</t>
  </si>
  <si>
    <t>20k CHF</t>
  </si>
  <si>
    <t>2 CHF</t>
  </si>
  <si>
    <t>Euro Stoxx / STXE</t>
  </si>
  <si>
    <t>10k $</t>
  </si>
  <si>
    <t>Future 50$</t>
  </si>
  <si>
    <t>A-</t>
  </si>
  <si>
    <t>Bund / FGBL</t>
  </si>
  <si>
    <t>B</t>
  </si>
  <si>
    <t>OMX</t>
  </si>
  <si>
    <t>100k SEK</t>
  </si>
  <si>
    <t>MIB</t>
  </si>
  <si>
    <t>C</t>
  </si>
  <si>
    <t>Pathfinder swing roadmap</t>
  </si>
  <si>
    <t>F1</t>
  </si>
  <si>
    <t>O2</t>
  </si>
  <si>
    <t>Commodities</t>
  </si>
  <si>
    <t>ok</t>
  </si>
  <si>
    <t>Indexes</t>
  </si>
  <si>
    <t>month</t>
  </si>
  <si>
    <t>date buy</t>
  </si>
  <si>
    <t>date sell</t>
  </si>
  <si>
    <t>instrument</t>
  </si>
  <si>
    <t>buy</t>
  </si>
  <si>
    <t>sell</t>
  </si>
  <si>
    <t xml:space="preserve">gain / loss </t>
  </si>
  <si>
    <t>perf in %</t>
  </si>
  <si>
    <t>Platinium</t>
  </si>
  <si>
    <t>Silver</t>
  </si>
  <si>
    <t>Cotton</t>
  </si>
  <si>
    <t>FTSE</t>
  </si>
  <si>
    <t>SMI</t>
  </si>
  <si>
    <t>EU Stocks 50</t>
  </si>
  <si>
    <t>Crude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</si>
</sst>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.mm\.yyyy"/>
  </numFmts>
  <fonts count="3" x14ac:knownFonts="1">
    <font>
      <sz val="10"/>
      <color indexed="8"/>
      <name val="Helvetica"/>
    </font>
    <font>
      <sz val="12"/>
      <color indexed="8"/>
      <name val="Helvetica"/>
    </font>
    <font>
      <b/>
      <sz val="10"/>
      <color indexed="8"/>
      <name val="Helvetica"/>
    </font>
  </fonts>
  <fills count="1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29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">
    <xf numFmtId="0" fontId="0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49" fontId="0" fillId="0" borderId="6" xfId="0" applyNumberFormat="1" applyFont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49" fontId="0" fillId="0" borderId="7" xfId="0" applyNumberFormat="1" applyFont="1" applyBorder="1" applyAlignment="1">
      <alignment vertical="top" wrapText="1"/>
    </xf>
    <xf numFmtId="49" fontId="0" fillId="4" borderId="6" xfId="0" applyNumberFormat="1" applyFont="1" applyFill="1" applyBorder="1" applyAlignment="1">
      <alignment vertical="top" wrapText="1"/>
    </xf>
    <xf numFmtId="0" fontId="0" fillId="4" borderId="7" xfId="0" applyNumberFormat="1" applyFont="1" applyFill="1" applyBorder="1" applyAlignment="1">
      <alignment vertical="top" wrapText="1"/>
    </xf>
    <xf numFmtId="0" fontId="0" fillId="6" borderId="7" xfId="0" applyNumberFormat="1" applyFont="1" applyFill="1" applyBorder="1" applyAlignment="1">
      <alignment vertical="top" wrapText="1"/>
    </xf>
    <xf numFmtId="49" fontId="0" fillId="4" borderId="7" xfId="0" applyNumberFormat="1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7" borderId="7" xfId="0" applyNumberFormat="1" applyFont="1" applyFill="1" applyBorder="1" applyAlignment="1">
      <alignment vertical="top" wrapText="1"/>
    </xf>
    <xf numFmtId="0" fontId="0" fillId="8" borderId="7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0" borderId="3" xfId="0" applyNumberFormat="1" applyFont="1" applyBorder="1" applyAlignment="1">
      <alignment vertical="top" wrapText="1"/>
    </xf>
    <xf numFmtId="0" fontId="0" fillId="5" borderId="7" xfId="0" applyNumberFormat="1" applyFont="1" applyFill="1" applyBorder="1" applyAlignment="1">
      <alignment vertical="top" wrapText="1"/>
    </xf>
    <xf numFmtId="0" fontId="0" fillId="9" borderId="7" xfId="0" applyNumberFormat="1" applyFont="1" applyFill="1" applyBorder="1" applyAlignment="1">
      <alignment vertical="top" wrapText="1"/>
    </xf>
    <xf numFmtId="0" fontId="0" fillId="10" borderId="7" xfId="0" applyNumberFormat="1" applyFont="1" applyFill="1" applyBorder="1" applyAlignment="1">
      <alignment vertical="top" wrapText="1"/>
    </xf>
    <xf numFmtId="0" fontId="0" fillId="11" borderId="7" xfId="0" applyNumberFormat="1" applyFont="1" applyFill="1" applyBorder="1" applyAlignment="1">
      <alignment vertical="top" wrapText="1"/>
    </xf>
    <xf numFmtId="49" fontId="0" fillId="10" borderId="7" xfId="0" applyNumberFormat="1" applyFont="1" applyFill="1" applyBorder="1" applyAlignment="1">
      <alignment vertical="top" wrapText="1"/>
    </xf>
    <xf numFmtId="49" fontId="0" fillId="12" borderId="6" xfId="0" applyNumberFormat="1" applyFont="1" applyFill="1" applyBorder="1" applyAlignment="1">
      <alignment vertical="top" wrapText="1"/>
    </xf>
    <xf numFmtId="49" fontId="0" fillId="12" borderId="7" xfId="0" applyNumberFormat="1" applyFont="1" applyFill="1" applyBorder="1" applyAlignment="1">
      <alignment vertical="top" wrapText="1"/>
    </xf>
    <xf numFmtId="49" fontId="0" fillId="13" borderId="6" xfId="0" applyNumberFormat="1" applyFont="1" applyFill="1" applyBorder="1" applyAlignment="1">
      <alignment vertical="top" wrapText="1"/>
    </xf>
    <xf numFmtId="49" fontId="0" fillId="13" borderId="7" xfId="0" applyNumberFormat="1" applyFont="1" applyFill="1" applyBorder="1" applyAlignment="1">
      <alignment vertical="top" wrapText="1"/>
    </xf>
    <xf numFmtId="49" fontId="0" fillId="14" borderId="6" xfId="0" applyNumberFormat="1" applyFont="1" applyFill="1" applyBorder="1" applyAlignment="1">
      <alignment vertical="top" wrapText="1"/>
    </xf>
    <xf numFmtId="49" fontId="0" fillId="14" borderId="7" xfId="0" applyNumberFormat="1" applyFont="1" applyFill="1" applyBorder="1" applyAlignment="1">
      <alignment vertical="top" wrapText="1"/>
    </xf>
    <xf numFmtId="0" fontId="0" fillId="15" borderId="7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5" borderId="6" xfId="0" applyNumberFormat="1" applyFont="1" applyFill="1" applyBorder="1" applyAlignment="1">
      <alignment vertical="top" wrapText="1"/>
    </xf>
    <xf numFmtId="49" fontId="2" fillId="3" borderId="5" xfId="0" applyNumberFormat="1" applyFont="1" applyFill="1" applyBorder="1" applyAlignment="1">
      <alignment vertical="top" wrapText="1"/>
    </xf>
    <xf numFmtId="49" fontId="0" fillId="5" borderId="6" xfId="0" applyNumberFormat="1" applyFont="1" applyFill="1" applyBorder="1" applyAlignment="1">
      <alignment vertical="top" wrapText="1"/>
    </xf>
    <xf numFmtId="0" fontId="2" fillId="5" borderId="5" xfId="0" applyFont="1" applyFill="1" applyBorder="1" applyAlignment="1">
      <alignment vertical="top" wrapText="1"/>
    </xf>
    <xf numFmtId="0" fontId="0" fillId="5" borderId="7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165" fontId="0" fillId="0" borderId="7" xfId="0" applyNumberFormat="1" applyFont="1" applyBorder="1" applyAlignment="1">
      <alignment vertical="top" wrapText="1"/>
    </xf>
    <xf numFmtId="1" fontId="0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63B2DE"/>
      <rgbColor rgb="FF88CB55"/>
      <rgbColor rgb="FF9CE159"/>
      <rgbColor rgb="FFFEFEFE"/>
      <rgbColor rgb="FF79AE3D"/>
      <rgbColor rgb="FFFF5F5D"/>
      <rgbColor rgb="FFF12922"/>
      <rgbColor rgb="FFB8B8B8"/>
      <rgbColor rgb="FF51A7F9"/>
      <rgbColor rgb="FF0264C0"/>
      <rgbColor rgb="FF67AC39"/>
      <rgbColor rgb="FFFFC071"/>
      <rgbColor rgb="FF6DC037"/>
      <rgbColor rgb="FFFEBB64"/>
      <rgbColor rgb="FFF6BA6B"/>
      <rgbColor rgb="FFF47772"/>
      <rgbColor rgb="FFFF2C21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charts.equityclock.com/all-ordinaries-seasonal-chart" TargetMode="External"/><Relationship Id="rId20" Type="http://schemas.openxmlformats.org/officeDocument/2006/relationships/hyperlink" Target="http://charts.equityclock.com/nikkei-225-index-seasonal-chart" TargetMode="External"/><Relationship Id="rId21" Type="http://schemas.openxmlformats.org/officeDocument/2006/relationships/hyperlink" Target="http://charts.equityclock.com/sugar-futures-sb-seasonal-chart" TargetMode="External"/><Relationship Id="rId22" Type="http://schemas.openxmlformats.org/officeDocument/2006/relationships/hyperlink" Target="http://charts.equityclock.com/platinum-futures-pl-seasonal-chart" TargetMode="External"/><Relationship Id="rId23" Type="http://schemas.openxmlformats.org/officeDocument/2006/relationships/hyperlink" Target="http://charts.equityclock.com/gold-futures-gc-seasonal-chart" TargetMode="External"/><Relationship Id="rId24" Type="http://schemas.openxmlformats.org/officeDocument/2006/relationships/hyperlink" Target="http://charts.equityclock.com/opper-futures-hg-seasonal-chart" TargetMode="External"/><Relationship Id="rId10" Type="http://schemas.openxmlformats.org/officeDocument/2006/relationships/hyperlink" Target="http://charts.equityclock.com/hang-seng-index-seasonal-chart" TargetMode="External"/><Relationship Id="rId11" Type="http://schemas.openxmlformats.org/officeDocument/2006/relationships/hyperlink" Target="http://charts.equityclock.com/ftse-100-index-seasonal-chart" TargetMode="External"/><Relationship Id="rId12" Type="http://schemas.openxmlformats.org/officeDocument/2006/relationships/hyperlink" Target="http://charts.equityclock.com/coffee-futures-kc-seasonal-chart" TargetMode="External"/><Relationship Id="rId13" Type="http://schemas.openxmlformats.org/officeDocument/2006/relationships/hyperlink" Target="http://charts.equityclock.com/smi-seasonal-chart" TargetMode="External"/><Relationship Id="rId14" Type="http://schemas.openxmlformats.org/officeDocument/2006/relationships/hyperlink" Target="http://charts.equityclock.com/cotton-futures-ct-seasonal-chart" TargetMode="External"/><Relationship Id="rId15" Type="http://schemas.openxmlformats.org/officeDocument/2006/relationships/hyperlink" Target="http://charts.equityclock.com/wheat-futures-w-seasonal-chart" TargetMode="External"/><Relationship Id="rId16" Type="http://schemas.openxmlformats.org/officeDocument/2006/relationships/hyperlink" Target="http://charts.equityclock.com/cocoa-futures-cc-seasonal-chart" TargetMode="External"/><Relationship Id="rId17" Type="http://schemas.openxmlformats.org/officeDocument/2006/relationships/hyperlink" Target="http://charts.equityclock.com/nasdaq-100-seasonal-chart" TargetMode="External"/><Relationship Id="rId18" Type="http://schemas.openxmlformats.org/officeDocument/2006/relationships/hyperlink" Target="http://charts.equityclock.com/soybeans-futures-s-seasonal-chart" TargetMode="External"/><Relationship Id="rId19" Type="http://schemas.openxmlformats.org/officeDocument/2006/relationships/hyperlink" Target="http://charts.equityclock.com/crude-oil-futures-cl-seasonal-chart" TargetMode="External"/><Relationship Id="rId1" Type="http://schemas.openxmlformats.org/officeDocument/2006/relationships/hyperlink" Target="http://charts.equityclock.com/palladium-futures-pa-seasonal-chart" TargetMode="External"/><Relationship Id="rId2" Type="http://schemas.openxmlformats.org/officeDocument/2006/relationships/hyperlink" Target="http://charts.equityclock.com/aex-seasonal-chart" TargetMode="External"/><Relationship Id="rId3" Type="http://schemas.openxmlformats.org/officeDocument/2006/relationships/hyperlink" Target="http://charts.equityclock.com/natural-gas-futures-ng-seasonal-chart" TargetMode="External"/><Relationship Id="rId4" Type="http://schemas.openxmlformats.org/officeDocument/2006/relationships/hyperlink" Target="http://charts.equityclock.com/silver-futures-si-seasonal-chart" TargetMode="External"/><Relationship Id="rId5" Type="http://schemas.openxmlformats.org/officeDocument/2006/relationships/hyperlink" Target="http://charts.equityclock.com/dow-jones-industrial-average-futures-dj-seasonal-chart" TargetMode="External"/><Relationship Id="rId6" Type="http://schemas.openxmlformats.org/officeDocument/2006/relationships/hyperlink" Target="http://charts.equityclock.com/dax-index-seasonal-chart" TargetMode="External"/><Relationship Id="rId7" Type="http://schemas.openxmlformats.org/officeDocument/2006/relationships/hyperlink" Target="http://charts.equityclock.com/sp-500-index-seasonal-chart" TargetMode="External"/><Relationship Id="rId8" Type="http://schemas.openxmlformats.org/officeDocument/2006/relationships/hyperlink" Target="http://charts.equityclock.com/cac-40-index-seasonal-chart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://charts.equityclock.com/crude-oil-futures-cl-seasonal-chart" TargetMode="External"/><Relationship Id="rId20" Type="http://schemas.openxmlformats.org/officeDocument/2006/relationships/hyperlink" Target="http://charts.equityclock.com/hang-seng-index-seasonal-chart" TargetMode="External"/><Relationship Id="rId21" Type="http://schemas.openxmlformats.org/officeDocument/2006/relationships/hyperlink" Target="http://charts.equityclock.com/ftse-100-index-seasonal-chart" TargetMode="External"/><Relationship Id="rId22" Type="http://schemas.openxmlformats.org/officeDocument/2006/relationships/hyperlink" Target="http://charts.equityclock.com/smi-seasonal-chart" TargetMode="External"/><Relationship Id="rId23" Type="http://schemas.openxmlformats.org/officeDocument/2006/relationships/hyperlink" Target="http://charts.equityclock.com/nasdaq-100-seasonal-chart" TargetMode="External"/><Relationship Id="rId24" Type="http://schemas.openxmlformats.org/officeDocument/2006/relationships/hyperlink" Target="http://charts.equityclock.com/nikkei-225-index-seasonal-chart" TargetMode="External"/><Relationship Id="rId10" Type="http://schemas.openxmlformats.org/officeDocument/2006/relationships/hyperlink" Target="http://charts.equityclock.com/platinum-futures-pl-seasonal-chart" TargetMode="External"/><Relationship Id="rId11" Type="http://schemas.openxmlformats.org/officeDocument/2006/relationships/hyperlink" Target="http://charts.equityclock.com/sugar-futures-sb-seasonal-chart" TargetMode="External"/><Relationship Id="rId12" Type="http://schemas.openxmlformats.org/officeDocument/2006/relationships/hyperlink" Target="http://charts.equityclock.com/gold-futures-gc-seasonal-chart" TargetMode="External"/><Relationship Id="rId13" Type="http://schemas.openxmlformats.org/officeDocument/2006/relationships/hyperlink" Target="http://charts.equityclock.com/opper-futures-hg-seasonal-chart" TargetMode="External"/><Relationship Id="rId14" Type="http://schemas.openxmlformats.org/officeDocument/2006/relationships/hyperlink" Target="http://charts.equityclock.com/aex-seasonal-chart" TargetMode="External"/><Relationship Id="rId15" Type="http://schemas.openxmlformats.org/officeDocument/2006/relationships/hyperlink" Target="http://charts.equityclock.com/dow-jones-industrial-average-futures-dj-seasonal-chart" TargetMode="External"/><Relationship Id="rId16" Type="http://schemas.openxmlformats.org/officeDocument/2006/relationships/hyperlink" Target="http://charts.equityclock.com/dax-index-seasonal-chart" TargetMode="External"/><Relationship Id="rId17" Type="http://schemas.openxmlformats.org/officeDocument/2006/relationships/hyperlink" Target="http://charts.equityclock.com/sp-500-index-seasonal-chart" TargetMode="External"/><Relationship Id="rId18" Type="http://schemas.openxmlformats.org/officeDocument/2006/relationships/hyperlink" Target="http://charts.equityclock.com/cac-40-index-seasonal-chart" TargetMode="External"/><Relationship Id="rId19" Type="http://schemas.openxmlformats.org/officeDocument/2006/relationships/hyperlink" Target="http://charts.equityclock.com/all-ordinaries-seasonal-chart" TargetMode="External"/><Relationship Id="rId1" Type="http://schemas.openxmlformats.org/officeDocument/2006/relationships/hyperlink" Target="http://charts.equityclock.com/palladium-futures-pa-seasonal-chart" TargetMode="External"/><Relationship Id="rId2" Type="http://schemas.openxmlformats.org/officeDocument/2006/relationships/hyperlink" Target="http://charts.equityclock.com/natural-gas-futures-ng-seasonal-chart" TargetMode="External"/><Relationship Id="rId3" Type="http://schemas.openxmlformats.org/officeDocument/2006/relationships/hyperlink" Target="http://charts.equityclock.com/silver-futures-si-seasonal-chart" TargetMode="External"/><Relationship Id="rId4" Type="http://schemas.openxmlformats.org/officeDocument/2006/relationships/hyperlink" Target="http://charts.equityclock.com/coffee-futures-kc-seasonal-chart" TargetMode="External"/><Relationship Id="rId5" Type="http://schemas.openxmlformats.org/officeDocument/2006/relationships/hyperlink" Target="http://charts.equityclock.com/cotton-futures-ct-seasonal-chart" TargetMode="External"/><Relationship Id="rId6" Type="http://schemas.openxmlformats.org/officeDocument/2006/relationships/hyperlink" Target="http://charts.equityclock.com/soybeans-futures-s-seasonal-chart" TargetMode="External"/><Relationship Id="rId7" Type="http://schemas.openxmlformats.org/officeDocument/2006/relationships/hyperlink" Target="http://charts.equityclock.com/wheat-futures-w-seasonal-chart" TargetMode="External"/><Relationship Id="rId8" Type="http://schemas.openxmlformats.org/officeDocument/2006/relationships/hyperlink" Target="http://charts.equityclock.com/cocoa-futures-cc-seasonal-ch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50"/>
  <sheetViews>
    <sheetView showGridLines="0" workbookViewId="0">
      <pane xSplit="1" ySplit="2" topLeftCell="B8" activePane="bottomRight" state="frozen"/>
      <selection pane="topRight"/>
      <selection pane="bottomLeft"/>
      <selection pane="bottomRight" activeCell="B3" sqref="B3"/>
    </sheetView>
  </sheetViews>
  <sheetFormatPr baseColWidth="10" defaultColWidth="16.33203125" defaultRowHeight="18" customHeight="1" x14ac:dyDescent="0"/>
  <cols>
    <col min="1" max="1" width="4.33203125" style="17" customWidth="1"/>
    <col min="2" max="2" width="15.5" style="17" customWidth="1"/>
    <col min="3" max="3" width="6.33203125" style="17" customWidth="1"/>
    <col min="4" max="4" width="4.83203125" style="17" customWidth="1"/>
    <col min="5" max="5" width="6.1640625" style="17" customWidth="1"/>
    <col min="6" max="6" width="8.33203125" style="17" customWidth="1"/>
    <col min="7" max="7" width="8" style="17" customWidth="1"/>
    <col min="8" max="8" width="4.83203125" style="17" customWidth="1"/>
    <col min="9" max="9" width="5" style="17" customWidth="1"/>
    <col min="10" max="10" width="3.33203125" style="17" customWidth="1"/>
    <col min="11" max="12" width="4.6640625" style="17" customWidth="1"/>
    <col min="13" max="13" width="5.33203125" style="17" customWidth="1"/>
    <col min="14" max="14" width="5.5" style="17" customWidth="1"/>
    <col min="15" max="15" width="6.83203125" style="17" customWidth="1"/>
    <col min="16" max="17" width="3.1640625" style="17" customWidth="1"/>
    <col min="18" max="19" width="3.5" style="17" customWidth="1"/>
    <col min="20" max="21" width="3.83203125" style="17" customWidth="1"/>
    <col min="22" max="23" width="3.5" style="17" customWidth="1"/>
    <col min="24" max="24" width="4.1640625" style="17" customWidth="1"/>
    <col min="25" max="25" width="3.83203125" style="17" customWidth="1"/>
    <col min="26" max="29" width="3.1640625" style="17" customWidth="1"/>
    <col min="30" max="32" width="3.5" style="17" customWidth="1"/>
    <col min="33" max="33" width="4" style="17" customWidth="1"/>
    <col min="34" max="39" width="3.6640625" style="17" customWidth="1"/>
    <col min="40" max="40" width="8.1640625" style="17" customWidth="1"/>
    <col min="41" max="41" width="9.5" style="17" customWidth="1"/>
    <col min="42" max="42" width="6.5" style="17" customWidth="1"/>
    <col min="43" max="43" width="9.5" style="17" customWidth="1"/>
    <col min="44" max="44" width="16.1640625" style="17" customWidth="1"/>
    <col min="45" max="256" width="16.33203125" style="17" customWidth="1"/>
  </cols>
  <sheetData>
    <row r="1" spans="1:44" ht="28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spans="1:44" ht="2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44.5" customHeight="1">
      <c r="A3" s="2"/>
      <c r="B3" s="18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18</v>
      </c>
      <c r="Y3" s="3" t="s">
        <v>19</v>
      </c>
      <c r="Z3" s="3" t="s">
        <v>15</v>
      </c>
      <c r="AA3" s="3" t="s">
        <v>16</v>
      </c>
      <c r="AB3" s="3" t="s">
        <v>15</v>
      </c>
      <c r="AC3" s="3" t="s">
        <v>16</v>
      </c>
      <c r="AD3" s="3" t="s">
        <v>20</v>
      </c>
      <c r="AE3" s="3" t="s">
        <v>21</v>
      </c>
      <c r="AF3" s="3" t="s">
        <v>22</v>
      </c>
      <c r="AG3" s="3" t="s">
        <v>23</v>
      </c>
      <c r="AH3" s="3" t="s">
        <v>24</v>
      </c>
      <c r="AI3" s="3" t="s">
        <v>24</v>
      </c>
      <c r="AJ3" s="3" t="s">
        <v>25</v>
      </c>
      <c r="AK3" s="3" t="s">
        <v>26</v>
      </c>
      <c r="AL3" s="3" t="s">
        <v>27</v>
      </c>
      <c r="AM3" s="3" t="s">
        <v>28</v>
      </c>
      <c r="AN3" s="3" t="s">
        <v>29</v>
      </c>
      <c r="AO3" s="3" t="s">
        <v>30</v>
      </c>
      <c r="AP3" s="3" t="s">
        <v>31</v>
      </c>
      <c r="AQ3" s="3" t="s">
        <v>32</v>
      </c>
      <c r="AR3" s="3"/>
    </row>
    <row r="4" spans="1:44" ht="20.25" customHeight="1">
      <c r="A4" s="5"/>
      <c r="B4" s="10" t="str">
        <f>HYPERLINK("http://charts.equityclock.com/palladium-futures-pa-seasonal-chart","Palladium / PA")</f>
        <v>Palladium / PA</v>
      </c>
      <c r="C4" s="13" t="s">
        <v>33</v>
      </c>
      <c r="D4" s="19">
        <v>675</v>
      </c>
      <c r="E4" s="8">
        <v>53</v>
      </c>
      <c r="F4" s="20">
        <v>90.6</v>
      </c>
      <c r="G4" s="12">
        <v>14.94</v>
      </c>
      <c r="H4" s="8">
        <v>26.2</v>
      </c>
      <c r="I4" s="8">
        <v>1</v>
      </c>
      <c r="J4" s="8">
        <v>4</v>
      </c>
      <c r="K4" s="8">
        <v>13</v>
      </c>
      <c r="L4" s="8">
        <v>10</v>
      </c>
      <c r="M4" s="8">
        <v>7</v>
      </c>
      <c r="N4" s="8">
        <v>10</v>
      </c>
      <c r="O4" s="8">
        <v>11</v>
      </c>
      <c r="P4" s="12">
        <v>3</v>
      </c>
      <c r="Q4" s="15">
        <v>0</v>
      </c>
      <c r="R4" s="12">
        <v>3</v>
      </c>
      <c r="S4" s="12">
        <v>3</v>
      </c>
      <c r="T4" s="15">
        <v>0</v>
      </c>
      <c r="U4" s="12">
        <v>3</v>
      </c>
      <c r="V4" s="11">
        <v>1</v>
      </c>
      <c r="W4" s="12">
        <v>3</v>
      </c>
      <c r="X4" s="15">
        <v>0</v>
      </c>
      <c r="Y4" s="15">
        <v>0</v>
      </c>
      <c r="Z4" s="15">
        <v>0</v>
      </c>
      <c r="AA4" s="15">
        <v>0</v>
      </c>
      <c r="AB4" s="11">
        <v>2</v>
      </c>
      <c r="AC4" s="11">
        <v>2</v>
      </c>
      <c r="AD4" s="12">
        <v>3</v>
      </c>
      <c r="AE4" s="11">
        <v>2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2">
        <v>3</v>
      </c>
      <c r="AL4" s="15">
        <v>0</v>
      </c>
      <c r="AM4" s="12">
        <v>3</v>
      </c>
      <c r="AN4" s="21">
        <v>2009</v>
      </c>
      <c r="AO4" s="9" t="s">
        <v>34</v>
      </c>
      <c r="AP4" s="8">
        <v>2</v>
      </c>
      <c r="AQ4" s="6"/>
      <c r="AR4" s="6"/>
    </row>
    <row r="5" spans="1:44" ht="20.25" customHeight="1">
      <c r="A5" s="5"/>
      <c r="B5" s="10" t="str">
        <f>HYPERLINK("http://charts.equityclock.com/aex-seasonal-chart","AEX")</f>
        <v>AEX</v>
      </c>
      <c r="C5" s="13" t="s">
        <v>33</v>
      </c>
      <c r="D5" s="8">
        <v>631</v>
      </c>
      <c r="E5" s="8">
        <v>161</v>
      </c>
      <c r="F5" s="8">
        <v>80.099999999999994</v>
      </c>
      <c r="G5" s="8">
        <v>4.41</v>
      </c>
      <c r="H5" s="8">
        <v>24</v>
      </c>
      <c r="I5" s="8">
        <v>1</v>
      </c>
      <c r="J5" s="8">
        <v>7</v>
      </c>
      <c r="K5" s="8">
        <v>99</v>
      </c>
      <c r="L5" s="8">
        <v>6.5</v>
      </c>
      <c r="M5" s="8">
        <v>3.75</v>
      </c>
      <c r="N5" s="8">
        <v>8</v>
      </c>
      <c r="O5" s="8">
        <v>12</v>
      </c>
      <c r="P5" s="15">
        <v>0</v>
      </c>
      <c r="Q5" s="15">
        <v>0</v>
      </c>
      <c r="R5" s="15">
        <v>0</v>
      </c>
      <c r="S5" s="11">
        <v>1</v>
      </c>
      <c r="T5" s="15">
        <v>0</v>
      </c>
      <c r="U5" s="11">
        <v>2</v>
      </c>
      <c r="V5" s="12">
        <v>3</v>
      </c>
      <c r="W5" s="11">
        <v>1</v>
      </c>
      <c r="X5" s="15">
        <v>0</v>
      </c>
      <c r="Y5" s="11">
        <v>1</v>
      </c>
      <c r="Z5" s="15">
        <v>0</v>
      </c>
      <c r="AA5" s="15">
        <v>0</v>
      </c>
      <c r="AB5" s="15">
        <v>0</v>
      </c>
      <c r="AC5" s="11">
        <v>1</v>
      </c>
      <c r="AD5" s="15">
        <v>0</v>
      </c>
      <c r="AE5" s="15">
        <v>0</v>
      </c>
      <c r="AF5" s="15">
        <v>0</v>
      </c>
      <c r="AG5" s="15">
        <v>0</v>
      </c>
      <c r="AH5" s="11">
        <v>1</v>
      </c>
      <c r="AI5" s="11">
        <v>1</v>
      </c>
      <c r="AJ5" s="11">
        <v>1</v>
      </c>
      <c r="AK5" s="12">
        <v>3</v>
      </c>
      <c r="AL5" s="11">
        <v>1</v>
      </c>
      <c r="AM5" s="11">
        <v>2</v>
      </c>
      <c r="AN5" s="8">
        <v>1983</v>
      </c>
      <c r="AO5" s="9" t="s">
        <v>34</v>
      </c>
      <c r="AP5" s="8">
        <v>0.2</v>
      </c>
      <c r="AQ5" s="6"/>
      <c r="AR5" s="6"/>
    </row>
    <row r="6" spans="1:44" ht="20.25" customHeight="1">
      <c r="A6" s="5"/>
      <c r="B6" s="10" t="str">
        <f>HYPERLINK("http://charts.equityclock.com/natural-gas-futures-ng-seasonal-chart","Natural Gas")</f>
        <v>Natural Gas</v>
      </c>
      <c r="C6" s="13" t="s">
        <v>33</v>
      </c>
      <c r="D6" s="8">
        <v>610</v>
      </c>
      <c r="E6" s="8">
        <v>175</v>
      </c>
      <c r="F6" s="8">
        <v>77.7</v>
      </c>
      <c r="G6" s="8">
        <v>4.6900000000000004</v>
      </c>
      <c r="H6" s="8">
        <v>20.3</v>
      </c>
      <c r="I6" s="8">
        <v>1</v>
      </c>
      <c r="J6" s="8">
        <v>3</v>
      </c>
      <c r="K6" s="8">
        <v>10</v>
      </c>
      <c r="L6" s="8">
        <v>10</v>
      </c>
      <c r="M6" s="8">
        <v>10</v>
      </c>
      <c r="N6" s="8">
        <v>9</v>
      </c>
      <c r="O6" s="8">
        <v>14</v>
      </c>
      <c r="P6" s="15">
        <v>0</v>
      </c>
      <c r="Q6" s="15">
        <v>0</v>
      </c>
      <c r="R6" s="15">
        <v>0</v>
      </c>
      <c r="S6" s="15">
        <v>0</v>
      </c>
      <c r="T6" s="11">
        <v>1</v>
      </c>
      <c r="U6" s="12">
        <v>2</v>
      </c>
      <c r="V6" s="12">
        <v>2</v>
      </c>
      <c r="W6" s="15">
        <v>0</v>
      </c>
      <c r="X6" s="12">
        <v>2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2">
        <v>2</v>
      </c>
      <c r="AG6" s="12">
        <v>2</v>
      </c>
      <c r="AH6" s="12">
        <v>2</v>
      </c>
      <c r="AI6" s="12">
        <v>2</v>
      </c>
      <c r="AJ6" s="11">
        <v>1</v>
      </c>
      <c r="AK6" s="12">
        <v>2</v>
      </c>
      <c r="AL6" s="15">
        <v>0</v>
      </c>
      <c r="AM6" s="15">
        <v>0</v>
      </c>
      <c r="AN6" s="8">
        <v>1990</v>
      </c>
      <c r="AO6" s="9" t="s">
        <v>34</v>
      </c>
      <c r="AP6" s="8">
        <v>2</v>
      </c>
      <c r="AQ6" s="6"/>
      <c r="AR6" s="6"/>
    </row>
    <row r="7" spans="1:44" ht="20.25" customHeight="1">
      <c r="A7" s="5"/>
      <c r="B7" s="10" t="str">
        <f>HYPERLINK("http://charts.equityclock.com/silver-futures-si-seasonal-chart","Silver / AG")</f>
        <v>Silver / AG</v>
      </c>
      <c r="C7" s="13" t="s">
        <v>35</v>
      </c>
      <c r="D7" s="8">
        <v>597</v>
      </c>
      <c r="E7" s="8">
        <v>244</v>
      </c>
      <c r="F7" s="8">
        <v>73.8</v>
      </c>
      <c r="G7" s="8">
        <v>3.59</v>
      </c>
      <c r="H7" s="8">
        <v>27</v>
      </c>
      <c r="I7" s="8">
        <v>1</v>
      </c>
      <c r="J7" s="8">
        <v>7</v>
      </c>
      <c r="K7" s="8">
        <v>60</v>
      </c>
      <c r="L7" s="8">
        <v>9</v>
      </c>
      <c r="M7" s="8">
        <v>6</v>
      </c>
      <c r="N7" s="8">
        <v>10</v>
      </c>
      <c r="O7" s="8">
        <v>13</v>
      </c>
      <c r="P7" s="12">
        <v>3</v>
      </c>
      <c r="Q7" s="11">
        <v>1</v>
      </c>
      <c r="R7" s="11">
        <v>1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2">
        <v>3</v>
      </c>
      <c r="Z7" s="15">
        <v>0</v>
      </c>
      <c r="AA7" s="11">
        <v>1</v>
      </c>
      <c r="AB7" s="11">
        <v>1</v>
      </c>
      <c r="AC7" s="12">
        <v>3</v>
      </c>
      <c r="AD7" s="11">
        <v>1</v>
      </c>
      <c r="AE7" s="12">
        <v>3</v>
      </c>
      <c r="AF7" s="11">
        <v>1</v>
      </c>
      <c r="AG7" s="15">
        <v>0</v>
      </c>
      <c r="AH7" s="11">
        <v>1</v>
      </c>
      <c r="AI7" s="15">
        <v>0</v>
      </c>
      <c r="AJ7" s="15">
        <v>0</v>
      </c>
      <c r="AK7" s="11">
        <v>2</v>
      </c>
      <c r="AL7" s="15">
        <v>0</v>
      </c>
      <c r="AM7" s="11">
        <v>1</v>
      </c>
      <c r="AN7" s="8">
        <v>1981</v>
      </c>
      <c r="AO7" s="9" t="s">
        <v>34</v>
      </c>
      <c r="AP7" s="8">
        <v>2.5</v>
      </c>
      <c r="AQ7" s="6"/>
      <c r="AR7" s="6"/>
    </row>
    <row r="8" spans="1:44" ht="20.25" customHeight="1">
      <c r="A8" s="5"/>
      <c r="B8" s="10" t="str">
        <f>HYPERLINK("http://charts.equityclock.com/dow-jones-industrial-average-futures-dj-seasonal-chart","DOW")</f>
        <v>DOW</v>
      </c>
      <c r="C8" s="13" t="s">
        <v>35</v>
      </c>
      <c r="D8" s="8">
        <v>555</v>
      </c>
      <c r="E8" s="8">
        <v>225</v>
      </c>
      <c r="F8" s="8">
        <v>80.400000000000006</v>
      </c>
      <c r="G8" s="8">
        <v>5.36</v>
      </c>
      <c r="H8" s="8">
        <v>19.899999999999999</v>
      </c>
      <c r="I8" s="8">
        <v>1</v>
      </c>
      <c r="J8" s="8">
        <v>4</v>
      </c>
      <c r="K8" s="8">
        <v>95</v>
      </c>
      <c r="L8" s="8">
        <v>6</v>
      </c>
      <c r="M8" s="8">
        <v>3.25</v>
      </c>
      <c r="N8" s="8">
        <v>9</v>
      </c>
      <c r="O8" s="8">
        <v>12</v>
      </c>
      <c r="P8" s="15">
        <v>0</v>
      </c>
      <c r="Q8" s="11">
        <v>2</v>
      </c>
      <c r="R8" s="11">
        <v>1</v>
      </c>
      <c r="S8" s="15">
        <v>0</v>
      </c>
      <c r="T8" s="11">
        <v>1</v>
      </c>
      <c r="U8" s="12">
        <v>3</v>
      </c>
      <c r="V8" s="12">
        <v>3</v>
      </c>
      <c r="W8" s="12">
        <v>3</v>
      </c>
      <c r="X8" s="12">
        <v>3</v>
      </c>
      <c r="Y8" s="15">
        <v>0</v>
      </c>
      <c r="Z8" s="15">
        <v>0</v>
      </c>
      <c r="AA8" s="15">
        <v>0</v>
      </c>
      <c r="AB8" s="11">
        <v>1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1">
        <v>1</v>
      </c>
      <c r="AI8" s="12">
        <v>3</v>
      </c>
      <c r="AJ8" s="15">
        <v>0</v>
      </c>
      <c r="AK8" s="12">
        <v>3</v>
      </c>
      <c r="AL8" s="12">
        <v>3</v>
      </c>
      <c r="AM8" s="11">
        <v>2</v>
      </c>
      <c r="AN8" s="8">
        <v>1970</v>
      </c>
      <c r="AO8" s="9" t="s">
        <v>34</v>
      </c>
      <c r="AP8" s="8">
        <v>1.8</v>
      </c>
      <c r="AQ8" s="6"/>
      <c r="AR8" s="6"/>
    </row>
    <row r="9" spans="1:44" ht="20.25" customHeight="1">
      <c r="A9" s="5"/>
      <c r="B9" s="10" t="str">
        <f>HYPERLINK("http://charts.equityclock.com/dax-index-seasonal-chart","DAX")</f>
        <v>DAX</v>
      </c>
      <c r="C9" s="13" t="s">
        <v>35</v>
      </c>
      <c r="D9" s="8">
        <v>536</v>
      </c>
      <c r="E9" s="8">
        <v>222</v>
      </c>
      <c r="F9" s="8">
        <v>81</v>
      </c>
      <c r="G9" s="8">
        <v>3.31</v>
      </c>
      <c r="H9" s="8">
        <v>26.9</v>
      </c>
      <c r="I9" s="8">
        <v>1</v>
      </c>
      <c r="J9" s="8">
        <v>3</v>
      </c>
      <c r="K9" s="8">
        <v>75</v>
      </c>
      <c r="L9" s="8">
        <v>6.5</v>
      </c>
      <c r="M9" s="8">
        <v>3.5</v>
      </c>
      <c r="N9" s="8">
        <v>13</v>
      </c>
      <c r="O9" s="8">
        <v>10</v>
      </c>
      <c r="P9" s="15">
        <v>0</v>
      </c>
      <c r="Q9" s="12">
        <v>3</v>
      </c>
      <c r="R9" s="12">
        <v>3</v>
      </c>
      <c r="S9" s="15">
        <v>0</v>
      </c>
      <c r="T9" s="15">
        <v>0</v>
      </c>
      <c r="U9" s="12">
        <v>3</v>
      </c>
      <c r="V9" s="12">
        <v>3</v>
      </c>
      <c r="W9" s="12">
        <v>3</v>
      </c>
      <c r="X9" s="15">
        <v>0</v>
      </c>
      <c r="Y9" s="15">
        <v>0</v>
      </c>
      <c r="Z9" s="11">
        <v>1</v>
      </c>
      <c r="AA9" s="12">
        <v>3</v>
      </c>
      <c r="AB9" s="11">
        <v>1</v>
      </c>
      <c r="AC9" s="12">
        <v>3</v>
      </c>
      <c r="AD9" s="11">
        <v>1</v>
      </c>
      <c r="AE9" s="12">
        <v>3</v>
      </c>
      <c r="AF9" s="15">
        <v>0</v>
      </c>
      <c r="AG9" s="15">
        <v>0</v>
      </c>
      <c r="AH9" s="15">
        <v>0</v>
      </c>
      <c r="AI9" s="12">
        <v>3</v>
      </c>
      <c r="AJ9" s="11">
        <v>1</v>
      </c>
      <c r="AK9" s="12">
        <v>3</v>
      </c>
      <c r="AL9" s="11">
        <v>1</v>
      </c>
      <c r="AM9" s="12">
        <v>3</v>
      </c>
      <c r="AN9" s="8">
        <v>1991</v>
      </c>
      <c r="AO9" s="9" t="s">
        <v>34</v>
      </c>
      <c r="AP9" s="8">
        <v>2</v>
      </c>
      <c r="AQ9" s="9"/>
      <c r="AR9" s="6"/>
    </row>
    <row r="10" spans="1:44" ht="20.25" customHeight="1">
      <c r="A10" s="5"/>
      <c r="B10" s="10" t="str">
        <f>HYPERLINK("http://charts.equityclock.com/sp-500-index-seasonal-chart","US 500 /  SPTRD")</f>
        <v>US 500 /  SPTRD</v>
      </c>
      <c r="C10" s="13" t="s">
        <v>35</v>
      </c>
      <c r="D10" s="8">
        <v>496</v>
      </c>
      <c r="E10" s="8">
        <v>406</v>
      </c>
      <c r="F10" s="8">
        <v>76.400000000000006</v>
      </c>
      <c r="G10" s="8">
        <v>3.39</v>
      </c>
      <c r="H10" s="8">
        <v>21.9</v>
      </c>
      <c r="I10" s="8">
        <v>4</v>
      </c>
      <c r="J10" s="8">
        <v>6</v>
      </c>
      <c r="K10" s="8">
        <v>14</v>
      </c>
      <c r="L10" s="8">
        <v>8.25</v>
      </c>
      <c r="M10" s="8">
        <v>9</v>
      </c>
      <c r="N10" s="8">
        <v>10</v>
      </c>
      <c r="O10" s="8">
        <v>12</v>
      </c>
      <c r="P10" s="15">
        <v>0</v>
      </c>
      <c r="Q10" s="12">
        <v>3</v>
      </c>
      <c r="R10" s="15">
        <v>0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5">
        <v>0</v>
      </c>
      <c r="AA10" s="15">
        <v>0</v>
      </c>
      <c r="AB10" s="11">
        <v>2</v>
      </c>
      <c r="AC10" s="12">
        <v>3</v>
      </c>
      <c r="AD10" s="11">
        <v>1</v>
      </c>
      <c r="AE10" s="11">
        <v>1</v>
      </c>
      <c r="AF10" s="15">
        <v>0</v>
      </c>
      <c r="AG10" s="15">
        <v>0</v>
      </c>
      <c r="AH10" s="15">
        <v>2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8">
        <v>1972</v>
      </c>
      <c r="AO10" s="9" t="s">
        <v>34</v>
      </c>
      <c r="AP10" s="8">
        <v>0.6</v>
      </c>
      <c r="AQ10" s="6"/>
      <c r="AR10" s="6"/>
    </row>
    <row r="11" spans="1:44" ht="20.25" customHeight="1">
      <c r="A11" s="5"/>
      <c r="B11" s="10" t="s">
        <v>36</v>
      </c>
      <c r="C11" s="13" t="s">
        <v>35</v>
      </c>
      <c r="D11" s="8">
        <v>489</v>
      </c>
      <c r="E11" s="8">
        <v>51</v>
      </c>
      <c r="F11" s="8">
        <v>80.400000000000006</v>
      </c>
      <c r="G11" s="8">
        <v>5.45</v>
      </c>
      <c r="H11" s="8">
        <v>23.7</v>
      </c>
      <c r="I11" s="8">
        <v>1</v>
      </c>
      <c r="J11" s="8">
        <v>2</v>
      </c>
      <c r="K11" s="8">
        <v>27</v>
      </c>
      <c r="L11" s="8">
        <v>5.5</v>
      </c>
      <c r="M11" s="8">
        <v>6</v>
      </c>
      <c r="N11" s="8">
        <v>9</v>
      </c>
      <c r="O11" s="8">
        <v>8</v>
      </c>
      <c r="P11" s="15">
        <v>0</v>
      </c>
      <c r="Q11" s="15">
        <v>0</v>
      </c>
      <c r="R11" s="22">
        <v>2</v>
      </c>
      <c r="S11" s="15">
        <v>0</v>
      </c>
      <c r="T11" s="15">
        <v>0</v>
      </c>
      <c r="U11" s="12">
        <v>3</v>
      </c>
      <c r="V11" s="15">
        <v>0</v>
      </c>
      <c r="W11" s="22">
        <v>2</v>
      </c>
      <c r="X11" s="15">
        <v>0</v>
      </c>
      <c r="Y11" s="15">
        <v>0</v>
      </c>
      <c r="Z11" s="15">
        <v>0</v>
      </c>
      <c r="AA11" s="15">
        <v>0</v>
      </c>
      <c r="AB11" s="11">
        <v>1</v>
      </c>
      <c r="AC11" s="15">
        <v>0</v>
      </c>
      <c r="AD11" s="15">
        <v>0</v>
      </c>
      <c r="AE11" s="11">
        <v>1</v>
      </c>
      <c r="AF11" s="11">
        <v>1</v>
      </c>
      <c r="AG11" s="15">
        <v>0</v>
      </c>
      <c r="AH11" s="15">
        <v>0</v>
      </c>
      <c r="AI11" s="11">
        <v>2</v>
      </c>
      <c r="AJ11" s="15">
        <v>0</v>
      </c>
      <c r="AK11" s="15">
        <v>0</v>
      </c>
      <c r="AL11" s="11">
        <v>1</v>
      </c>
      <c r="AM11" s="12">
        <v>3</v>
      </c>
      <c r="AN11" s="21">
        <v>2007</v>
      </c>
      <c r="AO11" s="9" t="s">
        <v>37</v>
      </c>
      <c r="AP11" s="8">
        <v>20</v>
      </c>
      <c r="AQ11" s="6"/>
      <c r="AR11" s="6"/>
    </row>
    <row r="12" spans="1:44" ht="20.25" customHeight="1">
      <c r="A12" s="5"/>
      <c r="B12" s="10" t="str">
        <f>HYPERLINK("http://charts.equityclock.com/cac-40-index-seasonal-chart","CAC")</f>
        <v>CAC</v>
      </c>
      <c r="C12" s="13" t="s">
        <v>35</v>
      </c>
      <c r="D12" s="8">
        <v>431</v>
      </c>
      <c r="E12" s="8">
        <v>251</v>
      </c>
      <c r="F12" s="8">
        <v>79.2</v>
      </c>
      <c r="G12" s="8">
        <v>3.28</v>
      </c>
      <c r="H12" s="8">
        <v>23.8</v>
      </c>
      <c r="I12" s="8">
        <v>1</v>
      </c>
      <c r="J12" s="8">
        <v>8</v>
      </c>
      <c r="K12" s="8">
        <v>10</v>
      </c>
      <c r="L12" s="8">
        <v>9</v>
      </c>
      <c r="M12" s="8">
        <v>5</v>
      </c>
      <c r="N12" s="8">
        <v>6</v>
      </c>
      <c r="O12" s="8">
        <v>11</v>
      </c>
      <c r="P12" s="15">
        <v>0</v>
      </c>
      <c r="Q12" s="11">
        <v>2</v>
      </c>
      <c r="R12" s="15">
        <v>0</v>
      </c>
      <c r="S12" s="11">
        <v>2</v>
      </c>
      <c r="T12" s="15">
        <v>0</v>
      </c>
      <c r="U12" s="11">
        <v>1</v>
      </c>
      <c r="V12" s="11">
        <v>2</v>
      </c>
      <c r="W12" s="11">
        <v>1</v>
      </c>
      <c r="X12" s="11">
        <v>1</v>
      </c>
      <c r="Y12" s="15">
        <v>0</v>
      </c>
      <c r="Z12" s="15">
        <v>0</v>
      </c>
      <c r="AA12" s="15">
        <v>0</v>
      </c>
      <c r="AB12" s="11">
        <v>2</v>
      </c>
      <c r="AC12" s="15">
        <v>0</v>
      </c>
      <c r="AD12" s="11">
        <v>1</v>
      </c>
      <c r="AE12" s="11">
        <v>1</v>
      </c>
      <c r="AF12" s="15">
        <v>0</v>
      </c>
      <c r="AG12" s="15">
        <v>0</v>
      </c>
      <c r="AH12" s="11">
        <v>1</v>
      </c>
      <c r="AI12" s="11">
        <v>2</v>
      </c>
      <c r="AJ12" s="11">
        <v>1</v>
      </c>
      <c r="AK12" s="12">
        <v>3</v>
      </c>
      <c r="AL12" s="15">
        <v>0</v>
      </c>
      <c r="AM12" s="12">
        <v>3</v>
      </c>
      <c r="AN12" s="8">
        <v>1988</v>
      </c>
      <c r="AO12" s="9" t="s">
        <v>34</v>
      </c>
      <c r="AP12" s="8">
        <v>2</v>
      </c>
      <c r="AQ12" s="6"/>
      <c r="AR12" s="6"/>
    </row>
    <row r="13" spans="1:44" ht="20.25" customHeight="1">
      <c r="A13" s="5"/>
      <c r="B13" s="10" t="str">
        <f>HYPERLINK("http://charts.equityclock.com/all-ordinaries-seasonal-chart","ASX")</f>
        <v>ASX</v>
      </c>
      <c r="C13" s="13" t="s">
        <v>35</v>
      </c>
      <c r="D13" s="8">
        <v>427</v>
      </c>
      <c r="E13" s="8">
        <v>105</v>
      </c>
      <c r="F13" s="8">
        <v>86.7</v>
      </c>
      <c r="G13" s="8">
        <v>4.49</v>
      </c>
      <c r="H13" s="21">
        <v>26.1</v>
      </c>
      <c r="I13" s="8">
        <v>1</v>
      </c>
      <c r="J13" s="8">
        <v>2</v>
      </c>
      <c r="K13" s="8">
        <v>11</v>
      </c>
      <c r="L13" s="8">
        <v>6</v>
      </c>
      <c r="M13" s="8">
        <v>3.5</v>
      </c>
      <c r="N13" s="8">
        <v>9</v>
      </c>
      <c r="O13" s="8">
        <v>11</v>
      </c>
      <c r="P13" s="15">
        <v>0</v>
      </c>
      <c r="Q13" s="15">
        <v>0</v>
      </c>
      <c r="R13" s="12">
        <v>3</v>
      </c>
      <c r="S13" s="11">
        <v>2</v>
      </c>
      <c r="T13" s="15">
        <v>0</v>
      </c>
      <c r="U13" s="11">
        <v>2</v>
      </c>
      <c r="V13" s="11">
        <v>2</v>
      </c>
      <c r="W13" s="15">
        <v>0</v>
      </c>
      <c r="X13" s="15">
        <v>0</v>
      </c>
      <c r="Y13" s="15">
        <v>0</v>
      </c>
      <c r="Z13" s="15">
        <v>0</v>
      </c>
      <c r="AA13" s="11">
        <v>1</v>
      </c>
      <c r="AB13" s="11">
        <v>1</v>
      </c>
      <c r="AC13" s="15">
        <v>0</v>
      </c>
      <c r="AD13" s="15">
        <v>0</v>
      </c>
      <c r="AE13" s="11">
        <v>2</v>
      </c>
      <c r="AF13" s="15">
        <v>0</v>
      </c>
      <c r="AG13" s="11">
        <v>2</v>
      </c>
      <c r="AH13" s="11">
        <v>2</v>
      </c>
      <c r="AI13" s="12">
        <v>3</v>
      </c>
      <c r="AJ13" s="11">
        <v>1</v>
      </c>
      <c r="AK13" s="12">
        <v>3</v>
      </c>
      <c r="AL13" s="12">
        <v>3</v>
      </c>
      <c r="AM13" s="12">
        <v>3</v>
      </c>
      <c r="AN13" s="8">
        <v>2002</v>
      </c>
      <c r="AO13" s="23" t="s">
        <v>38</v>
      </c>
      <c r="AP13" s="8">
        <v>3</v>
      </c>
      <c r="AQ13" s="9" t="s">
        <v>39</v>
      </c>
      <c r="AR13" s="6"/>
    </row>
    <row r="14" spans="1:44" ht="20.25" customHeight="1">
      <c r="A14" s="5"/>
      <c r="B14" s="10" t="str">
        <f>HYPERLINK("http://charts.equityclock.com/hang-seng-index-seasonal-chart","HANGSENG")</f>
        <v>HANGSENG</v>
      </c>
      <c r="C14" s="13" t="s">
        <v>35</v>
      </c>
      <c r="D14" s="8">
        <v>421</v>
      </c>
      <c r="E14" s="8">
        <v>78</v>
      </c>
      <c r="F14" s="8">
        <v>87</v>
      </c>
      <c r="G14" s="8">
        <v>7.88</v>
      </c>
      <c r="H14" s="8">
        <v>23.3</v>
      </c>
      <c r="I14" s="8">
        <v>1</v>
      </c>
      <c r="J14" s="8">
        <v>3</v>
      </c>
      <c r="K14" s="8">
        <v>8</v>
      </c>
      <c r="L14" s="8">
        <v>9</v>
      </c>
      <c r="M14" s="8">
        <v>4.25</v>
      </c>
      <c r="N14" s="8">
        <v>8</v>
      </c>
      <c r="O14" s="8">
        <v>9</v>
      </c>
      <c r="P14" s="15">
        <v>0</v>
      </c>
      <c r="Q14" s="11">
        <v>2</v>
      </c>
      <c r="R14" s="11">
        <v>1</v>
      </c>
      <c r="S14" s="15">
        <v>0</v>
      </c>
      <c r="T14" s="15">
        <v>0</v>
      </c>
      <c r="U14" s="11">
        <v>1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1">
        <v>1</v>
      </c>
      <c r="AB14" s="15">
        <v>0</v>
      </c>
      <c r="AC14" s="11">
        <v>1</v>
      </c>
      <c r="AD14" s="15">
        <v>0</v>
      </c>
      <c r="AE14" s="11">
        <v>1</v>
      </c>
      <c r="AF14" s="15">
        <v>0</v>
      </c>
      <c r="AG14" s="15">
        <v>0</v>
      </c>
      <c r="AH14" s="12">
        <v>3</v>
      </c>
      <c r="AI14" s="15">
        <v>0</v>
      </c>
      <c r="AJ14" s="11">
        <v>1</v>
      </c>
      <c r="AK14" s="15">
        <v>0</v>
      </c>
      <c r="AL14" s="15">
        <v>0</v>
      </c>
      <c r="AM14" s="11">
        <v>1</v>
      </c>
      <c r="AN14" s="8">
        <v>2006</v>
      </c>
      <c r="AO14" s="9" t="s">
        <v>40</v>
      </c>
      <c r="AP14" s="8">
        <v>20</v>
      </c>
      <c r="AQ14" s="6"/>
      <c r="AR14" s="6"/>
    </row>
    <row r="15" spans="1:44" ht="20.25" customHeight="1">
      <c r="A15" s="5"/>
      <c r="B15" s="10" t="str">
        <f>HYPERLINK("http://charts.equityclock.com/ftse-100-index-seasonal-chart","FTSE")</f>
        <v>FTSE</v>
      </c>
      <c r="C15" s="13" t="s">
        <v>35</v>
      </c>
      <c r="D15" s="8">
        <v>409</v>
      </c>
      <c r="E15" s="8">
        <v>308</v>
      </c>
      <c r="F15" s="8">
        <v>75</v>
      </c>
      <c r="G15" s="8">
        <v>3.45</v>
      </c>
      <c r="H15" s="8">
        <v>19.899999999999999</v>
      </c>
      <c r="I15" s="8">
        <v>1</v>
      </c>
      <c r="J15" s="8">
        <v>7</v>
      </c>
      <c r="K15" s="8">
        <v>5</v>
      </c>
      <c r="L15" s="8">
        <v>10</v>
      </c>
      <c r="M15" s="8">
        <v>7.5</v>
      </c>
      <c r="N15" s="8">
        <v>7</v>
      </c>
      <c r="O15" s="8">
        <v>7</v>
      </c>
      <c r="P15" s="15">
        <v>0</v>
      </c>
      <c r="Q15" s="11">
        <v>2</v>
      </c>
      <c r="R15" s="12">
        <v>3</v>
      </c>
      <c r="S15" s="15">
        <v>0</v>
      </c>
      <c r="T15" s="11">
        <v>1</v>
      </c>
      <c r="U15" s="12">
        <v>3</v>
      </c>
      <c r="V15" s="12">
        <v>3</v>
      </c>
      <c r="W15" s="15">
        <v>0</v>
      </c>
      <c r="X15" s="15">
        <v>0</v>
      </c>
      <c r="Y15" s="15">
        <v>0</v>
      </c>
      <c r="Z15" s="15">
        <v>0</v>
      </c>
      <c r="AA15" s="11">
        <v>2</v>
      </c>
      <c r="AB15" s="11">
        <v>1</v>
      </c>
      <c r="AC15" s="15">
        <v>0</v>
      </c>
      <c r="AD15" s="15">
        <v>0</v>
      </c>
      <c r="AE15" s="12">
        <v>3</v>
      </c>
      <c r="AF15" s="15">
        <v>0</v>
      </c>
      <c r="AG15" s="15">
        <v>0</v>
      </c>
      <c r="AH15" s="11">
        <v>2</v>
      </c>
      <c r="AI15" s="11">
        <v>1</v>
      </c>
      <c r="AJ15" s="12">
        <v>3</v>
      </c>
      <c r="AK15" s="12">
        <v>3</v>
      </c>
      <c r="AL15" s="12">
        <v>3</v>
      </c>
      <c r="AM15" s="12">
        <v>3</v>
      </c>
      <c r="AN15" s="8">
        <v>1984</v>
      </c>
      <c r="AO15" s="9" t="s">
        <v>34</v>
      </c>
      <c r="AP15" s="8">
        <v>2</v>
      </c>
      <c r="AQ15" s="6"/>
      <c r="AR15" s="6"/>
    </row>
    <row r="16" spans="1:44" ht="20.25" customHeight="1">
      <c r="A16" s="5"/>
      <c r="B16" s="10" t="str">
        <f>HYPERLINK("http://charts.equityclock.com/coffee-futures-kc-seasonal-chart","Coffee / KC")</f>
        <v>Coffee / KC</v>
      </c>
      <c r="C16" s="13" t="s">
        <v>35</v>
      </c>
      <c r="D16" s="8">
        <v>404</v>
      </c>
      <c r="E16" s="8">
        <v>176</v>
      </c>
      <c r="F16" s="8">
        <v>72.7</v>
      </c>
      <c r="G16" s="8">
        <v>2.68</v>
      </c>
      <c r="H16" s="21">
        <v>24.5</v>
      </c>
      <c r="I16" s="8">
        <v>1</v>
      </c>
      <c r="J16" s="8">
        <v>9</v>
      </c>
      <c r="K16" s="8">
        <v>40</v>
      </c>
      <c r="L16" s="8">
        <v>9</v>
      </c>
      <c r="M16" s="8">
        <v>3.5</v>
      </c>
      <c r="N16" s="8">
        <v>7</v>
      </c>
      <c r="O16" s="8">
        <v>7</v>
      </c>
      <c r="P16" s="12">
        <v>3</v>
      </c>
      <c r="Q16" s="15">
        <v>0</v>
      </c>
      <c r="R16" s="11">
        <v>1</v>
      </c>
      <c r="S16" s="15">
        <v>0</v>
      </c>
      <c r="T16" s="15">
        <v>0</v>
      </c>
      <c r="U16" s="11">
        <v>1</v>
      </c>
      <c r="V16" s="15">
        <v>0</v>
      </c>
      <c r="W16" s="15">
        <v>0</v>
      </c>
      <c r="X16" s="11">
        <v>1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2">
        <v>3</v>
      </c>
      <c r="AE16" s="12">
        <v>3</v>
      </c>
      <c r="AF16" s="11">
        <v>2</v>
      </c>
      <c r="AG16" s="15">
        <v>0</v>
      </c>
      <c r="AH16" s="11">
        <v>2</v>
      </c>
      <c r="AI16" s="15">
        <v>0</v>
      </c>
      <c r="AJ16" s="15">
        <v>0</v>
      </c>
      <c r="AK16" s="15">
        <v>0</v>
      </c>
      <c r="AL16" s="15">
        <v>0</v>
      </c>
      <c r="AM16" s="11">
        <v>2</v>
      </c>
      <c r="AN16" s="8">
        <v>1972</v>
      </c>
      <c r="AO16" s="23" t="s">
        <v>41</v>
      </c>
      <c r="AP16" s="8">
        <v>30</v>
      </c>
      <c r="AQ16" s="6"/>
      <c r="AR16" s="6"/>
    </row>
    <row r="17" spans="1:44" ht="20.25" customHeight="1">
      <c r="A17" s="5"/>
      <c r="B17" s="10" t="str">
        <f>HYPERLINK("http://charts.equityclock.com/smi-seasonal-chart","SMI")</f>
        <v>SMI</v>
      </c>
      <c r="C17" s="13" t="s">
        <v>35</v>
      </c>
      <c r="D17" s="8">
        <v>376</v>
      </c>
      <c r="E17" s="8">
        <v>170</v>
      </c>
      <c r="F17" s="8">
        <v>80.599999999999994</v>
      </c>
      <c r="G17" s="8">
        <v>3.68</v>
      </c>
      <c r="H17" s="21">
        <v>21.4</v>
      </c>
      <c r="I17" s="8">
        <v>1</v>
      </c>
      <c r="J17" s="8">
        <v>2</v>
      </c>
      <c r="K17" s="8">
        <v>10</v>
      </c>
      <c r="L17" s="8">
        <v>6</v>
      </c>
      <c r="M17" s="8">
        <v>4.5</v>
      </c>
      <c r="N17" s="8">
        <v>11</v>
      </c>
      <c r="O17" s="8">
        <v>10</v>
      </c>
      <c r="P17" s="15">
        <v>0</v>
      </c>
      <c r="Q17" s="11">
        <v>2</v>
      </c>
      <c r="R17" s="15">
        <v>0</v>
      </c>
      <c r="S17" s="15">
        <v>0</v>
      </c>
      <c r="T17" s="15">
        <v>0</v>
      </c>
      <c r="U17" s="12">
        <v>3</v>
      </c>
      <c r="V17" s="12">
        <v>3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1">
        <v>1</v>
      </c>
      <c r="AE17" s="11">
        <v>2</v>
      </c>
      <c r="AF17" s="15">
        <v>0</v>
      </c>
      <c r="AG17" s="15">
        <v>0</v>
      </c>
      <c r="AH17" s="11">
        <v>1</v>
      </c>
      <c r="AI17" s="12">
        <v>3</v>
      </c>
      <c r="AJ17" s="12">
        <v>3</v>
      </c>
      <c r="AK17" s="12">
        <v>3</v>
      </c>
      <c r="AL17" s="11">
        <v>1</v>
      </c>
      <c r="AM17" s="12">
        <v>3</v>
      </c>
      <c r="AN17" s="8">
        <v>1989</v>
      </c>
      <c r="AO17" s="23" t="s">
        <v>42</v>
      </c>
      <c r="AP17" s="8">
        <v>2</v>
      </c>
      <c r="AQ17" s="9" t="s">
        <v>43</v>
      </c>
      <c r="AR17" s="6"/>
    </row>
    <row r="18" spans="1:44" ht="20.25" customHeight="1">
      <c r="A18" s="5"/>
      <c r="B18" s="10" t="str">
        <f>HYPERLINK("http://charts.equityclock.com/cotton-futures-ct-seasonal-chart","Cotton / NY")</f>
        <v>Cotton / NY</v>
      </c>
      <c r="C18" s="13" t="s">
        <v>35</v>
      </c>
      <c r="D18" s="8">
        <v>374</v>
      </c>
      <c r="E18" s="8">
        <v>253</v>
      </c>
      <c r="F18" s="8">
        <v>79.5</v>
      </c>
      <c r="G18" s="8">
        <v>3.14</v>
      </c>
      <c r="H18" s="8">
        <v>25.7</v>
      </c>
      <c r="I18" s="8">
        <v>1</v>
      </c>
      <c r="J18" s="8">
        <v>4</v>
      </c>
      <c r="K18" s="8">
        <v>22</v>
      </c>
      <c r="L18" s="8">
        <v>9</v>
      </c>
      <c r="M18" s="8">
        <v>7</v>
      </c>
      <c r="N18" s="8">
        <v>3</v>
      </c>
      <c r="O18" s="8">
        <v>12</v>
      </c>
      <c r="P18" s="11">
        <v>2</v>
      </c>
      <c r="Q18" s="11">
        <v>2</v>
      </c>
      <c r="R18" s="11">
        <v>1</v>
      </c>
      <c r="S18" s="15">
        <v>0</v>
      </c>
      <c r="T18" s="11">
        <v>1</v>
      </c>
      <c r="U18" s="15">
        <v>0</v>
      </c>
      <c r="V18" s="15">
        <v>0</v>
      </c>
      <c r="W18" s="11">
        <v>1</v>
      </c>
      <c r="X18" s="15">
        <v>0</v>
      </c>
      <c r="Y18" s="15">
        <v>0</v>
      </c>
      <c r="Z18" s="11">
        <v>2</v>
      </c>
      <c r="AA18" s="15">
        <v>0</v>
      </c>
      <c r="AB18" s="15">
        <v>0</v>
      </c>
      <c r="AC18" s="11">
        <v>2</v>
      </c>
      <c r="AD18" s="15">
        <v>0</v>
      </c>
      <c r="AE18" s="12">
        <v>3</v>
      </c>
      <c r="AF18" s="15">
        <v>0</v>
      </c>
      <c r="AG18" s="15">
        <v>0</v>
      </c>
      <c r="AH18" s="15">
        <v>0</v>
      </c>
      <c r="AI18" s="15">
        <v>0</v>
      </c>
      <c r="AJ18" s="11">
        <v>1</v>
      </c>
      <c r="AK18" s="15">
        <v>0</v>
      </c>
      <c r="AL18" s="15">
        <v>0</v>
      </c>
      <c r="AM18" s="12">
        <v>3</v>
      </c>
      <c r="AN18" s="8">
        <v>1970</v>
      </c>
      <c r="AO18" s="9" t="s">
        <v>34</v>
      </c>
      <c r="AP18" s="8">
        <v>2</v>
      </c>
      <c r="AQ18" s="6"/>
      <c r="AR18" s="6"/>
    </row>
    <row r="19" spans="1:44" ht="20.25" customHeight="1">
      <c r="A19" s="5"/>
      <c r="B19" s="10" t="s">
        <v>44</v>
      </c>
      <c r="C19" s="13" t="s">
        <v>35</v>
      </c>
      <c r="D19" s="8">
        <v>354</v>
      </c>
      <c r="E19" s="8">
        <v>221</v>
      </c>
      <c r="F19" s="8">
        <v>80.5</v>
      </c>
      <c r="G19" s="8">
        <v>3.01</v>
      </c>
      <c r="H19" s="8">
        <v>22.6</v>
      </c>
      <c r="I19" s="8">
        <v>1</v>
      </c>
      <c r="J19" s="8">
        <v>3</v>
      </c>
      <c r="K19" s="8">
        <v>13</v>
      </c>
      <c r="L19" s="8">
        <v>6.5</v>
      </c>
      <c r="M19" s="8">
        <v>3.75</v>
      </c>
      <c r="N19" s="8">
        <v>12</v>
      </c>
      <c r="O19" s="8">
        <v>12</v>
      </c>
      <c r="P19" s="15">
        <v>0</v>
      </c>
      <c r="Q19" s="11">
        <v>2</v>
      </c>
      <c r="R19" s="11">
        <v>1</v>
      </c>
      <c r="S19" s="11">
        <v>2</v>
      </c>
      <c r="T19" s="15">
        <v>0</v>
      </c>
      <c r="U19" s="11">
        <v>2</v>
      </c>
      <c r="V19" s="12">
        <v>3</v>
      </c>
      <c r="W19" s="15">
        <v>0</v>
      </c>
      <c r="X19" s="15">
        <v>0</v>
      </c>
      <c r="Y19" s="15">
        <v>0</v>
      </c>
      <c r="Z19" s="15">
        <v>0</v>
      </c>
      <c r="AA19" s="11">
        <v>2</v>
      </c>
      <c r="AB19" s="11">
        <v>1</v>
      </c>
      <c r="AC19" s="11">
        <v>1</v>
      </c>
      <c r="AD19" s="15">
        <v>0</v>
      </c>
      <c r="AE19" s="11">
        <v>1</v>
      </c>
      <c r="AF19" s="15">
        <v>0</v>
      </c>
      <c r="AG19" s="15">
        <v>0</v>
      </c>
      <c r="AH19" s="12">
        <v>3</v>
      </c>
      <c r="AI19" s="11">
        <v>2</v>
      </c>
      <c r="AJ19" s="11">
        <v>1</v>
      </c>
      <c r="AK19" s="22">
        <v>3</v>
      </c>
      <c r="AL19" s="11">
        <v>1</v>
      </c>
      <c r="AM19" s="12">
        <v>3</v>
      </c>
      <c r="AN19" s="8">
        <v>1992</v>
      </c>
      <c r="AO19" s="9" t="s">
        <v>34</v>
      </c>
      <c r="AP19" s="8">
        <v>1.5</v>
      </c>
      <c r="AQ19" s="6"/>
      <c r="AR19" s="6"/>
    </row>
    <row r="20" spans="1:44" ht="20.25" customHeight="1">
      <c r="A20" s="5"/>
      <c r="B20" s="10" t="str">
        <f>HYPERLINK("http://charts.equityclock.com/wheat-futures-w-seasonal-chart","Wheat / W")</f>
        <v>Wheat / W</v>
      </c>
      <c r="C20" s="13" t="s">
        <v>35</v>
      </c>
      <c r="D20" s="8">
        <v>324</v>
      </c>
      <c r="E20" s="8">
        <v>38</v>
      </c>
      <c r="F20" s="8">
        <v>92</v>
      </c>
      <c r="G20" s="8">
        <v>14.3</v>
      </c>
      <c r="H20" s="8">
        <v>20</v>
      </c>
      <c r="I20" s="8">
        <v>1</v>
      </c>
      <c r="J20" s="8">
        <v>10</v>
      </c>
      <c r="K20" s="8">
        <v>10</v>
      </c>
      <c r="L20" s="8">
        <v>6</v>
      </c>
      <c r="M20" s="8">
        <v>4</v>
      </c>
      <c r="N20" s="8">
        <v>15</v>
      </c>
      <c r="O20" s="8">
        <v>10</v>
      </c>
      <c r="P20" s="15">
        <v>0</v>
      </c>
      <c r="Q20" s="12">
        <v>1</v>
      </c>
      <c r="R20" s="15">
        <v>0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2">
        <v>1</v>
      </c>
      <c r="AE20" s="15">
        <v>0</v>
      </c>
      <c r="AF20" s="15">
        <v>0</v>
      </c>
      <c r="AG20" s="15">
        <v>0</v>
      </c>
      <c r="AH20" s="12">
        <v>1</v>
      </c>
      <c r="AI20" s="12">
        <v>1</v>
      </c>
      <c r="AJ20" s="15">
        <v>0</v>
      </c>
      <c r="AK20" s="12">
        <v>1</v>
      </c>
      <c r="AL20" s="15">
        <v>0</v>
      </c>
      <c r="AM20" s="15">
        <v>0</v>
      </c>
      <c r="AN20" s="21">
        <v>2011</v>
      </c>
      <c r="AO20" s="9" t="s">
        <v>45</v>
      </c>
      <c r="AP20" s="8">
        <v>1</v>
      </c>
      <c r="AQ20" s="9" t="s">
        <v>46</v>
      </c>
      <c r="AR20" s="6"/>
    </row>
    <row r="21" spans="1:44" ht="20.25" customHeight="1">
      <c r="A21" s="5"/>
      <c r="B21" s="10" t="str">
        <f>HYPERLINK("http://charts.equityclock.com/cocoa-futures-cc-seasonal-chart","Cocoa / CC")</f>
        <v>Cocoa / CC</v>
      </c>
      <c r="C21" s="13" t="s">
        <v>47</v>
      </c>
      <c r="D21" s="8">
        <v>350</v>
      </c>
      <c r="E21" s="8">
        <v>472</v>
      </c>
      <c r="F21" s="8">
        <v>68.900000000000006</v>
      </c>
      <c r="G21" s="8">
        <v>2.09</v>
      </c>
      <c r="H21" s="8">
        <v>26.7</v>
      </c>
      <c r="I21" s="8">
        <v>1</v>
      </c>
      <c r="J21" s="8">
        <v>3</v>
      </c>
      <c r="K21" s="8">
        <v>10</v>
      </c>
      <c r="L21" s="8">
        <v>10</v>
      </c>
      <c r="M21" s="8">
        <v>9</v>
      </c>
      <c r="N21" s="8">
        <v>8</v>
      </c>
      <c r="O21" s="8">
        <v>14</v>
      </c>
      <c r="P21" s="15">
        <v>0</v>
      </c>
      <c r="Q21" s="15">
        <v>0</v>
      </c>
      <c r="R21" s="12">
        <v>3</v>
      </c>
      <c r="S21" s="11">
        <v>1</v>
      </c>
      <c r="T21" s="12">
        <v>3</v>
      </c>
      <c r="U21" s="15">
        <v>0</v>
      </c>
      <c r="V21" s="11">
        <v>2</v>
      </c>
      <c r="W21" s="11">
        <v>1</v>
      </c>
      <c r="X21" s="11">
        <v>2</v>
      </c>
      <c r="Y21" s="11">
        <v>2</v>
      </c>
      <c r="Z21" s="12">
        <v>3</v>
      </c>
      <c r="AA21" s="12">
        <v>3</v>
      </c>
      <c r="AB21" s="15">
        <v>0</v>
      </c>
      <c r="AC21" s="15">
        <v>0</v>
      </c>
      <c r="AD21" s="15">
        <v>0</v>
      </c>
      <c r="AE21" s="11">
        <v>2</v>
      </c>
      <c r="AF21" s="11">
        <v>2</v>
      </c>
      <c r="AG21" s="12">
        <v>3</v>
      </c>
      <c r="AH21" s="11">
        <v>1</v>
      </c>
      <c r="AI21" s="12">
        <v>3</v>
      </c>
      <c r="AJ21" s="15">
        <v>0</v>
      </c>
      <c r="AK21" s="12">
        <v>3</v>
      </c>
      <c r="AL21" s="12">
        <v>3</v>
      </c>
      <c r="AM21" s="12">
        <v>3</v>
      </c>
      <c r="AN21" s="8">
        <v>1970</v>
      </c>
      <c r="AO21" s="9" t="s">
        <v>45</v>
      </c>
      <c r="AP21" s="8">
        <v>5</v>
      </c>
      <c r="AQ21" s="6"/>
      <c r="AR21" s="6"/>
    </row>
    <row r="22" spans="1:44" ht="20.25" customHeight="1">
      <c r="A22" s="5"/>
      <c r="B22" s="10" t="str">
        <f>HYPERLINK("http://charts.equityclock.com/nasdaq-100-seasonal-chart","NASDAQ")</f>
        <v>NASDAQ</v>
      </c>
      <c r="C22" s="13" t="s">
        <v>47</v>
      </c>
      <c r="D22" s="8">
        <v>345</v>
      </c>
      <c r="E22" s="8">
        <v>212</v>
      </c>
      <c r="F22" s="8">
        <v>84.9</v>
      </c>
      <c r="G22" s="8">
        <v>4.6399999999999997</v>
      </c>
      <c r="H22" s="8">
        <v>24.4</v>
      </c>
      <c r="I22" s="8">
        <v>3</v>
      </c>
      <c r="J22" s="8">
        <v>5</v>
      </c>
      <c r="K22" s="8">
        <v>51</v>
      </c>
      <c r="L22" s="8">
        <v>9</v>
      </c>
      <c r="M22" s="8">
        <v>3.25</v>
      </c>
      <c r="N22" s="8">
        <v>8</v>
      </c>
      <c r="O22" s="8">
        <v>14</v>
      </c>
      <c r="P22" s="15">
        <v>0</v>
      </c>
      <c r="Q22" s="12">
        <v>3</v>
      </c>
      <c r="R22" s="11">
        <v>1</v>
      </c>
      <c r="S22" s="11">
        <v>2</v>
      </c>
      <c r="T22" s="11">
        <v>1</v>
      </c>
      <c r="U22" s="15">
        <v>0</v>
      </c>
      <c r="V22" s="12">
        <v>3</v>
      </c>
      <c r="W22" s="11">
        <v>1</v>
      </c>
      <c r="X22" s="15">
        <v>0</v>
      </c>
      <c r="Y22" s="15">
        <v>0</v>
      </c>
      <c r="Z22" s="15">
        <v>0</v>
      </c>
      <c r="AA22" s="15">
        <v>0</v>
      </c>
      <c r="AB22" s="11">
        <v>2</v>
      </c>
      <c r="AC22" s="12">
        <v>3</v>
      </c>
      <c r="AD22" s="11">
        <v>1</v>
      </c>
      <c r="AE22" s="11">
        <v>1</v>
      </c>
      <c r="AF22" s="15">
        <v>0</v>
      </c>
      <c r="AG22" s="15">
        <v>0</v>
      </c>
      <c r="AH22" s="15">
        <v>0</v>
      </c>
      <c r="AI22" s="11">
        <v>1</v>
      </c>
      <c r="AJ22" s="12">
        <v>3</v>
      </c>
      <c r="AK22" s="12">
        <v>3</v>
      </c>
      <c r="AL22" s="11">
        <v>1</v>
      </c>
      <c r="AM22" s="12">
        <v>3</v>
      </c>
      <c r="AN22" s="8">
        <v>1986</v>
      </c>
      <c r="AO22" s="9" t="s">
        <v>34</v>
      </c>
      <c r="AP22" s="8">
        <v>2</v>
      </c>
      <c r="AQ22" s="6"/>
      <c r="AR22" s="6"/>
    </row>
    <row r="23" spans="1:44" ht="20.25" customHeight="1">
      <c r="A23" s="5"/>
      <c r="B23" s="24" t="s">
        <v>48</v>
      </c>
      <c r="C23" s="25" t="s">
        <v>49</v>
      </c>
      <c r="D23" s="8">
        <v>330</v>
      </c>
      <c r="E23" s="8">
        <v>116</v>
      </c>
      <c r="F23" s="8">
        <v>73.3</v>
      </c>
      <c r="G23" s="8">
        <v>4.47</v>
      </c>
      <c r="H23" s="8">
        <v>23.7</v>
      </c>
      <c r="I23" s="8">
        <v>1</v>
      </c>
      <c r="J23" s="8">
        <v>6</v>
      </c>
      <c r="K23" s="8">
        <v>73</v>
      </c>
      <c r="L23" s="8">
        <v>6</v>
      </c>
      <c r="M23" s="8">
        <v>2</v>
      </c>
      <c r="N23" s="8">
        <v>13</v>
      </c>
      <c r="O23" s="8">
        <v>10</v>
      </c>
      <c r="P23" s="15">
        <v>0</v>
      </c>
      <c r="Q23" s="12">
        <v>3</v>
      </c>
      <c r="R23" s="12">
        <v>3</v>
      </c>
      <c r="S23" s="11">
        <v>2</v>
      </c>
      <c r="T23" s="15">
        <v>0</v>
      </c>
      <c r="U23" s="11">
        <v>2</v>
      </c>
      <c r="V23" s="12">
        <v>3</v>
      </c>
      <c r="W23" s="15">
        <v>0</v>
      </c>
      <c r="X23" s="15">
        <v>0</v>
      </c>
      <c r="Y23" s="15">
        <v>0</v>
      </c>
      <c r="Z23" s="12">
        <v>3</v>
      </c>
      <c r="AA23" s="11">
        <v>2</v>
      </c>
      <c r="AB23" s="12">
        <v>3</v>
      </c>
      <c r="AC23" s="12">
        <v>3</v>
      </c>
      <c r="AD23" s="15">
        <v>0</v>
      </c>
      <c r="AE23" s="15">
        <v>0</v>
      </c>
      <c r="AF23" s="12">
        <v>3</v>
      </c>
      <c r="AG23" s="15">
        <v>0</v>
      </c>
      <c r="AH23" s="11">
        <v>2</v>
      </c>
      <c r="AI23" s="12">
        <v>3</v>
      </c>
      <c r="AJ23" s="12">
        <v>3</v>
      </c>
      <c r="AK23" s="11">
        <v>2</v>
      </c>
      <c r="AL23" s="15">
        <v>0</v>
      </c>
      <c r="AM23" s="15">
        <v>0</v>
      </c>
      <c r="AN23" s="8">
        <v>1993</v>
      </c>
      <c r="AO23" s="9" t="s">
        <v>34</v>
      </c>
      <c r="AP23" s="8">
        <v>2</v>
      </c>
      <c r="AQ23" s="6"/>
      <c r="AR23" s="6"/>
    </row>
    <row r="24" spans="1:44" ht="20.25" customHeight="1">
      <c r="A24" s="5"/>
      <c r="B24" s="26" t="str">
        <f>HYPERLINK("http://charts.equityclock.com/soybeans-futures-s-seasonal-chart","Soybean / S")</f>
        <v>Soybean / S</v>
      </c>
      <c r="C24" s="27" t="s">
        <v>49</v>
      </c>
      <c r="D24" s="8">
        <v>281</v>
      </c>
      <c r="E24" s="8">
        <v>280</v>
      </c>
      <c r="F24" s="8">
        <v>73.599999999999994</v>
      </c>
      <c r="G24" s="8">
        <v>2.16</v>
      </c>
      <c r="H24" s="8">
        <v>25.3</v>
      </c>
      <c r="I24" s="8">
        <v>4</v>
      </c>
      <c r="J24" s="8">
        <v>3</v>
      </c>
      <c r="K24" s="8">
        <v>14</v>
      </c>
      <c r="L24" s="8">
        <v>6.5</v>
      </c>
      <c r="M24" s="8">
        <v>4.25</v>
      </c>
      <c r="N24" s="8">
        <v>10</v>
      </c>
      <c r="O24" s="8">
        <v>13</v>
      </c>
      <c r="P24" s="15">
        <v>0</v>
      </c>
      <c r="Q24" s="12">
        <v>3</v>
      </c>
      <c r="R24" s="12">
        <v>3</v>
      </c>
      <c r="S24" s="12">
        <v>3</v>
      </c>
      <c r="T24" s="15">
        <v>0</v>
      </c>
      <c r="U24" s="15">
        <v>0</v>
      </c>
      <c r="V24" s="12">
        <v>3</v>
      </c>
      <c r="W24" s="12">
        <v>3</v>
      </c>
      <c r="X24" s="15">
        <v>0</v>
      </c>
      <c r="Y24" s="15">
        <v>0</v>
      </c>
      <c r="Z24" s="15">
        <v>0</v>
      </c>
      <c r="AA24" s="15">
        <v>0</v>
      </c>
      <c r="AB24" s="12">
        <v>3</v>
      </c>
      <c r="AC24" s="15">
        <v>0</v>
      </c>
      <c r="AD24" s="15">
        <v>0</v>
      </c>
      <c r="AE24" s="12">
        <v>3</v>
      </c>
      <c r="AF24" s="15">
        <v>0</v>
      </c>
      <c r="AG24" s="15">
        <v>0</v>
      </c>
      <c r="AH24" s="12">
        <v>3</v>
      </c>
      <c r="AI24" s="12">
        <v>3</v>
      </c>
      <c r="AJ24" s="15">
        <v>0</v>
      </c>
      <c r="AK24" s="15">
        <v>0</v>
      </c>
      <c r="AL24" s="12">
        <v>3</v>
      </c>
      <c r="AM24" s="12">
        <v>3</v>
      </c>
      <c r="AN24" s="8">
        <v>1970</v>
      </c>
      <c r="AO24" s="9" t="s">
        <v>34</v>
      </c>
      <c r="AP24" s="8">
        <v>2</v>
      </c>
      <c r="AQ24" s="6"/>
      <c r="AR24" s="6"/>
    </row>
    <row r="25" spans="1:44" ht="20.25" customHeight="1">
      <c r="A25" s="5"/>
      <c r="B25" s="24" t="s">
        <v>50</v>
      </c>
      <c r="C25" s="25" t="s">
        <v>49</v>
      </c>
      <c r="D25" s="8">
        <v>275</v>
      </c>
      <c r="E25" s="8">
        <v>125</v>
      </c>
      <c r="F25" s="8">
        <v>84.8</v>
      </c>
      <c r="G25" s="8">
        <v>4.25</v>
      </c>
      <c r="H25" s="8">
        <v>23.3</v>
      </c>
      <c r="I25" s="8">
        <v>2</v>
      </c>
      <c r="J25" s="8">
        <v>10</v>
      </c>
      <c r="K25" s="8">
        <v>20</v>
      </c>
      <c r="L25" s="8">
        <v>9.5</v>
      </c>
      <c r="M25" s="8">
        <v>5.25</v>
      </c>
      <c r="N25" s="8">
        <v>9</v>
      </c>
      <c r="O25" s="8">
        <v>10</v>
      </c>
      <c r="P25" s="15">
        <v>0</v>
      </c>
      <c r="Q25" s="12">
        <v>3</v>
      </c>
      <c r="R25" s="12">
        <v>3</v>
      </c>
      <c r="S25" s="12">
        <v>3</v>
      </c>
      <c r="T25" s="11">
        <v>2</v>
      </c>
      <c r="U25" s="11">
        <v>1</v>
      </c>
      <c r="V25" s="11">
        <v>2</v>
      </c>
      <c r="W25" s="12">
        <v>3</v>
      </c>
      <c r="X25" s="12">
        <v>3</v>
      </c>
      <c r="Y25" s="15">
        <v>0</v>
      </c>
      <c r="Z25" s="15">
        <v>0</v>
      </c>
      <c r="AA25" s="11">
        <v>2</v>
      </c>
      <c r="AB25" s="12">
        <v>3</v>
      </c>
      <c r="AC25" s="15">
        <v>0</v>
      </c>
      <c r="AD25" s="15">
        <v>0</v>
      </c>
      <c r="AE25" s="12">
        <v>3</v>
      </c>
      <c r="AF25" s="15">
        <v>0</v>
      </c>
      <c r="AG25" s="15">
        <v>0</v>
      </c>
      <c r="AH25" s="11">
        <v>2</v>
      </c>
      <c r="AI25" s="12">
        <v>3</v>
      </c>
      <c r="AJ25" s="15">
        <v>0</v>
      </c>
      <c r="AK25" s="12">
        <v>3</v>
      </c>
      <c r="AL25" s="15">
        <v>0</v>
      </c>
      <c r="AM25" s="12">
        <v>3</v>
      </c>
      <c r="AN25" s="8">
        <v>1997</v>
      </c>
      <c r="AO25" s="9" t="s">
        <v>51</v>
      </c>
      <c r="AP25" s="8">
        <v>1</v>
      </c>
      <c r="AQ25" s="6"/>
      <c r="AR25" s="6"/>
    </row>
    <row r="26" spans="1:44" ht="20.25" customHeight="1">
      <c r="A26" s="5"/>
      <c r="B26" s="28" t="s">
        <v>52</v>
      </c>
      <c r="C26" s="29" t="s">
        <v>53</v>
      </c>
      <c r="D26" s="8">
        <v>314</v>
      </c>
      <c r="E26" s="8">
        <v>83</v>
      </c>
      <c r="F26" s="8">
        <v>85.5</v>
      </c>
      <c r="G26" s="8">
        <v>6.75</v>
      </c>
      <c r="H26" s="21">
        <v>21.7</v>
      </c>
      <c r="I26" s="8">
        <v>1</v>
      </c>
      <c r="J26" s="8">
        <v>5</v>
      </c>
      <c r="K26" s="8">
        <v>31</v>
      </c>
      <c r="L26" s="8">
        <v>6.25</v>
      </c>
      <c r="M26" s="8">
        <v>2.75</v>
      </c>
      <c r="N26" s="8">
        <v>5</v>
      </c>
      <c r="O26" s="8">
        <v>10</v>
      </c>
      <c r="P26" s="15">
        <v>0</v>
      </c>
      <c r="Q26" s="12">
        <v>3</v>
      </c>
      <c r="R26" s="11">
        <v>1</v>
      </c>
      <c r="S26" s="15">
        <v>0</v>
      </c>
      <c r="T26" s="15">
        <v>0</v>
      </c>
      <c r="U26" s="11">
        <v>1</v>
      </c>
      <c r="V26" s="11">
        <v>1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1">
        <v>1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1">
        <v>1</v>
      </c>
      <c r="AK26" s="15">
        <v>0</v>
      </c>
      <c r="AL26" s="15">
        <v>0</v>
      </c>
      <c r="AM26" s="11">
        <v>1</v>
      </c>
      <c r="AN26" s="8">
        <v>1998</v>
      </c>
      <c r="AO26" s="23" t="s">
        <v>41</v>
      </c>
      <c r="AP26" s="8">
        <v>15</v>
      </c>
      <c r="AQ26" s="6"/>
      <c r="AR26" s="6"/>
    </row>
    <row r="27" spans="1:44" ht="20.25" customHeight="1">
      <c r="A27" s="5"/>
      <c r="B27" s="28" t="str">
        <f>HYPERLINK("http://charts.equityclock.com/crude-oil-futures-cl-seasonal-chart","Crude / CL")</f>
        <v>Crude / CL</v>
      </c>
      <c r="C27" s="29" t="s">
        <v>53</v>
      </c>
      <c r="D27" s="8">
        <v>283</v>
      </c>
      <c r="E27" s="8">
        <v>168</v>
      </c>
      <c r="F27" s="8">
        <v>66.099999999999994</v>
      </c>
      <c r="G27" s="8">
        <v>2.39</v>
      </c>
      <c r="H27" s="8">
        <v>24</v>
      </c>
      <c r="I27" s="8">
        <v>1</v>
      </c>
      <c r="J27" s="8">
        <v>4</v>
      </c>
      <c r="K27" s="8">
        <v>14</v>
      </c>
      <c r="L27" s="8">
        <v>10</v>
      </c>
      <c r="M27" s="8">
        <v>6</v>
      </c>
      <c r="N27" s="8">
        <v>4</v>
      </c>
      <c r="O27" s="8">
        <v>4</v>
      </c>
      <c r="P27" s="15">
        <v>0</v>
      </c>
      <c r="Q27" s="11">
        <v>2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2">
        <v>3</v>
      </c>
      <c r="Z27" s="11">
        <v>2</v>
      </c>
      <c r="AA27" s="12">
        <v>3</v>
      </c>
      <c r="AB27" s="11">
        <v>2</v>
      </c>
      <c r="AC27" s="15">
        <v>0</v>
      </c>
      <c r="AD27" s="15">
        <v>0</v>
      </c>
      <c r="AE27" s="12">
        <v>3</v>
      </c>
      <c r="AF27" s="15">
        <v>0</v>
      </c>
      <c r="AG27" s="15">
        <v>0</v>
      </c>
      <c r="AH27" s="15">
        <v>0</v>
      </c>
      <c r="AI27" s="12">
        <v>3</v>
      </c>
      <c r="AJ27" s="15">
        <v>0</v>
      </c>
      <c r="AK27" s="15">
        <v>0</v>
      </c>
      <c r="AL27" s="15">
        <v>0</v>
      </c>
      <c r="AM27" s="15">
        <v>0</v>
      </c>
      <c r="AN27" s="8">
        <v>1983</v>
      </c>
      <c r="AO27" s="9" t="s">
        <v>34</v>
      </c>
      <c r="AP27" s="8">
        <v>0.3</v>
      </c>
      <c r="AQ27" s="6"/>
      <c r="AR27" s="6"/>
    </row>
    <row r="28" spans="1:44" ht="20.25" customHeight="1">
      <c r="A28" s="5"/>
      <c r="B28" s="28" t="str">
        <f>HYPERLINK("http://charts.equityclock.com/nikkei-225-index-seasonal-chart","NIKKEI")</f>
        <v>NIKKEI</v>
      </c>
      <c r="C28" s="29" t="s">
        <v>53</v>
      </c>
      <c r="D28" s="8">
        <v>279</v>
      </c>
      <c r="E28" s="8">
        <v>125</v>
      </c>
      <c r="F28" s="8">
        <v>76.8</v>
      </c>
      <c r="G28" s="8">
        <v>2.6</v>
      </c>
      <c r="H28" s="8">
        <v>27.8</v>
      </c>
      <c r="I28" s="8">
        <v>1</v>
      </c>
      <c r="J28" s="8">
        <v>3</v>
      </c>
      <c r="K28" s="8">
        <v>14</v>
      </c>
      <c r="L28" s="8">
        <v>6.5</v>
      </c>
      <c r="M28" s="8">
        <v>5.5</v>
      </c>
      <c r="N28" s="8">
        <v>5</v>
      </c>
      <c r="O28" s="8">
        <v>10</v>
      </c>
      <c r="P28" s="15">
        <v>0</v>
      </c>
      <c r="Q28" s="12">
        <v>1</v>
      </c>
      <c r="R28" s="15">
        <v>0</v>
      </c>
      <c r="S28" s="15">
        <v>0</v>
      </c>
      <c r="T28" s="15">
        <v>0</v>
      </c>
      <c r="U28" s="15">
        <v>0</v>
      </c>
      <c r="V28" s="12">
        <v>1</v>
      </c>
      <c r="W28" s="12">
        <v>1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2">
        <v>1</v>
      </c>
      <c r="AH28" s="15">
        <v>0</v>
      </c>
      <c r="AI28" s="12">
        <v>1</v>
      </c>
      <c r="AJ28" s="15">
        <v>0</v>
      </c>
      <c r="AK28" s="12">
        <v>1</v>
      </c>
      <c r="AL28" s="15">
        <v>0</v>
      </c>
      <c r="AM28" s="15">
        <v>0</v>
      </c>
      <c r="AN28" s="8">
        <v>1984</v>
      </c>
      <c r="AO28" s="9" t="s">
        <v>45</v>
      </c>
      <c r="AP28" s="8">
        <v>8</v>
      </c>
      <c r="AQ28" s="6"/>
      <c r="AR28" s="6"/>
    </row>
    <row r="29" spans="1:44" ht="20.25" customHeight="1">
      <c r="A29" s="5"/>
      <c r="B29" s="28" t="str">
        <f>HYPERLINK("http://charts.equityclock.com/sugar-futures-sb-seasonal-chart","Sugar / SB")</f>
        <v>Sugar / SB</v>
      </c>
      <c r="C29" s="29" t="s">
        <v>53</v>
      </c>
      <c r="D29" s="8">
        <v>197</v>
      </c>
      <c r="E29" s="8">
        <v>338</v>
      </c>
      <c r="F29" s="8">
        <v>69.8</v>
      </c>
      <c r="G29" s="8">
        <v>1.79</v>
      </c>
      <c r="H29" s="8">
        <v>26.2</v>
      </c>
      <c r="I29" s="8">
        <v>2</v>
      </c>
      <c r="J29" s="8">
        <v>4</v>
      </c>
      <c r="K29" s="8">
        <v>14</v>
      </c>
      <c r="L29" s="8">
        <v>10</v>
      </c>
      <c r="M29" s="8">
        <v>4</v>
      </c>
      <c r="N29" s="8">
        <v>4</v>
      </c>
      <c r="O29" s="8">
        <v>9</v>
      </c>
      <c r="P29" s="15">
        <v>0</v>
      </c>
      <c r="Q29" s="12">
        <v>3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2">
        <v>3</v>
      </c>
      <c r="Y29" s="15">
        <v>0</v>
      </c>
      <c r="Z29" s="12">
        <v>3</v>
      </c>
      <c r="AA29" s="11">
        <v>1</v>
      </c>
      <c r="AB29" s="15">
        <v>0</v>
      </c>
      <c r="AC29" s="15">
        <v>0</v>
      </c>
      <c r="AD29" s="15">
        <v>1</v>
      </c>
      <c r="AE29" s="12">
        <v>3</v>
      </c>
      <c r="AF29" s="11">
        <v>1</v>
      </c>
      <c r="AG29" s="11">
        <v>1</v>
      </c>
      <c r="AH29" s="11">
        <v>1</v>
      </c>
      <c r="AI29" s="11">
        <v>2</v>
      </c>
      <c r="AJ29" s="11">
        <v>2</v>
      </c>
      <c r="AK29" s="15">
        <v>0</v>
      </c>
      <c r="AL29" s="15">
        <v>0</v>
      </c>
      <c r="AM29" s="15">
        <v>0</v>
      </c>
      <c r="AN29" s="8">
        <v>1970</v>
      </c>
      <c r="AO29" s="9" t="s">
        <v>34</v>
      </c>
      <c r="AP29" s="8">
        <v>4</v>
      </c>
      <c r="AQ29" s="6"/>
      <c r="AR29" s="6"/>
    </row>
    <row r="30" spans="1:44" ht="20.25" customHeight="1">
      <c r="A30" s="5"/>
      <c r="B30" s="28" t="str">
        <f>HYPERLINK("http://charts.equityclock.com/platinum-futures-pl-seasonal-chart","Platinum / PL")</f>
        <v>Platinum / PL</v>
      </c>
      <c r="C30" s="29" t="s">
        <v>53</v>
      </c>
      <c r="D30" s="8">
        <v>158</v>
      </c>
      <c r="E30" s="8">
        <v>220</v>
      </c>
      <c r="F30" s="8">
        <v>67.7</v>
      </c>
      <c r="G30" s="8">
        <v>3.17</v>
      </c>
      <c r="H30" s="8">
        <v>18.7</v>
      </c>
      <c r="I30" s="8">
        <v>3</v>
      </c>
      <c r="J30" s="8">
        <v>2</v>
      </c>
      <c r="K30" s="8">
        <v>14</v>
      </c>
      <c r="L30" s="8">
        <v>10</v>
      </c>
      <c r="M30" s="8">
        <v>4</v>
      </c>
      <c r="N30" s="8">
        <v>9</v>
      </c>
      <c r="O30" s="8">
        <v>15</v>
      </c>
      <c r="P30" s="15">
        <v>0</v>
      </c>
      <c r="Q30" s="12">
        <v>3</v>
      </c>
      <c r="R30" s="12">
        <v>3</v>
      </c>
      <c r="S30" s="15">
        <v>0</v>
      </c>
      <c r="T30" s="15">
        <v>0</v>
      </c>
      <c r="U30" s="12">
        <v>3</v>
      </c>
      <c r="V30" s="15">
        <v>0</v>
      </c>
      <c r="W30" s="11">
        <v>2</v>
      </c>
      <c r="X30" s="15">
        <v>0</v>
      </c>
      <c r="Y30" s="15">
        <v>0</v>
      </c>
      <c r="Z30" s="15">
        <v>0</v>
      </c>
      <c r="AA30" s="11">
        <v>2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2">
        <v>3</v>
      </c>
      <c r="AI30" s="15">
        <v>0</v>
      </c>
      <c r="AJ30" s="15">
        <v>0</v>
      </c>
      <c r="AK30" s="15">
        <v>0</v>
      </c>
      <c r="AL30" s="15">
        <v>0</v>
      </c>
      <c r="AM30" s="12">
        <v>3</v>
      </c>
      <c r="AN30" s="8">
        <v>1970</v>
      </c>
      <c r="AO30" s="9" t="s">
        <v>34</v>
      </c>
      <c r="AP30" s="8">
        <v>2</v>
      </c>
      <c r="AQ30" s="6"/>
      <c r="AR30" s="6"/>
    </row>
    <row r="31" spans="1:44" ht="20.25" customHeight="1">
      <c r="A31" s="5"/>
      <c r="B31" s="28" t="str">
        <f>HYPERLINK("http://charts.equityclock.com/gold-futures-gc-seasonal-chart","Gold")</f>
        <v>Gold</v>
      </c>
      <c r="C31" s="29" t="s">
        <v>53</v>
      </c>
      <c r="D31" s="16">
        <v>75</v>
      </c>
      <c r="E31" s="8">
        <v>321</v>
      </c>
      <c r="F31" s="8">
        <v>72</v>
      </c>
      <c r="G31" s="8">
        <v>1.8</v>
      </c>
      <c r="H31" s="12">
        <v>10.6</v>
      </c>
      <c r="I31" s="8">
        <v>3</v>
      </c>
      <c r="J31" s="8">
        <v>3</v>
      </c>
      <c r="K31" s="8">
        <v>20</v>
      </c>
      <c r="L31" s="8">
        <v>10</v>
      </c>
      <c r="M31" s="8">
        <v>3</v>
      </c>
      <c r="N31" s="8">
        <v>10</v>
      </c>
      <c r="O31" s="8">
        <v>11</v>
      </c>
      <c r="P31" s="12">
        <v>3</v>
      </c>
      <c r="Q31" s="15">
        <v>0</v>
      </c>
      <c r="R31" s="15">
        <v>0</v>
      </c>
      <c r="S31" s="15">
        <v>0</v>
      </c>
      <c r="T31" s="11">
        <v>1</v>
      </c>
      <c r="U31" s="12">
        <v>3</v>
      </c>
      <c r="V31" s="11">
        <v>1</v>
      </c>
      <c r="W31" s="12">
        <v>3</v>
      </c>
      <c r="X31" s="15">
        <v>0</v>
      </c>
      <c r="Y31" s="12">
        <v>3</v>
      </c>
      <c r="Z31" s="11">
        <v>2</v>
      </c>
      <c r="AA31" s="15">
        <v>0</v>
      </c>
      <c r="AB31" s="11">
        <v>2</v>
      </c>
      <c r="AC31" s="12">
        <v>3</v>
      </c>
      <c r="AD31" s="15">
        <v>0</v>
      </c>
      <c r="AE31" s="15">
        <v>0</v>
      </c>
      <c r="AF31" s="11">
        <v>2</v>
      </c>
      <c r="AG31" s="12">
        <v>3</v>
      </c>
      <c r="AH31" s="15">
        <v>0</v>
      </c>
      <c r="AI31" s="15">
        <v>0</v>
      </c>
      <c r="AJ31" s="15">
        <v>0</v>
      </c>
      <c r="AK31" s="12">
        <v>3</v>
      </c>
      <c r="AL31" s="22">
        <v>2</v>
      </c>
      <c r="AM31" s="12">
        <v>3</v>
      </c>
      <c r="AN31" s="8">
        <v>1975</v>
      </c>
      <c r="AO31" s="9" t="s">
        <v>34</v>
      </c>
      <c r="AP31" s="8">
        <v>0.3</v>
      </c>
      <c r="AQ31" s="6"/>
      <c r="AR31" s="6"/>
    </row>
    <row r="32" spans="1:44" ht="20.25" customHeight="1">
      <c r="A32" s="5"/>
      <c r="B32" s="28" t="str">
        <f>HYPERLINK("http://charts.equityclock.com/opper-futures-hg-seasonal-chart","Cooper / HG")</f>
        <v>Cooper / HG</v>
      </c>
      <c r="C32" s="29" t="s">
        <v>53</v>
      </c>
      <c r="D32" s="12">
        <v>790</v>
      </c>
      <c r="E32" s="8">
        <v>229</v>
      </c>
      <c r="F32" s="30">
        <v>55</v>
      </c>
      <c r="G32" s="8">
        <v>2.99</v>
      </c>
      <c r="H32" s="8">
        <v>28.3</v>
      </c>
      <c r="I32" s="8">
        <v>1</v>
      </c>
      <c r="J32" s="8">
        <v>4</v>
      </c>
      <c r="K32" s="8">
        <v>17</v>
      </c>
      <c r="L32" s="8">
        <v>7</v>
      </c>
      <c r="M32" s="8">
        <v>7.5</v>
      </c>
      <c r="N32" s="8">
        <v>9</v>
      </c>
      <c r="O32" s="8">
        <v>4</v>
      </c>
      <c r="P32" s="15">
        <v>0</v>
      </c>
      <c r="Q32" s="11">
        <v>1</v>
      </c>
      <c r="R32" s="12">
        <v>3</v>
      </c>
      <c r="S32" s="11">
        <v>1</v>
      </c>
      <c r="T32" s="15">
        <v>0</v>
      </c>
      <c r="U32" s="11">
        <v>1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1">
        <v>2</v>
      </c>
      <c r="AB32" s="11">
        <v>2</v>
      </c>
      <c r="AC32" s="15">
        <v>0</v>
      </c>
      <c r="AD32" s="15">
        <v>0</v>
      </c>
      <c r="AE32" s="15">
        <v>0</v>
      </c>
      <c r="AF32" s="11">
        <v>1</v>
      </c>
      <c r="AG32" s="15">
        <v>0</v>
      </c>
      <c r="AH32" s="15">
        <v>0</v>
      </c>
      <c r="AI32" s="15">
        <v>0</v>
      </c>
      <c r="AJ32" s="15">
        <v>0</v>
      </c>
      <c r="AK32" s="11">
        <v>1</v>
      </c>
      <c r="AL32" s="15">
        <v>0</v>
      </c>
      <c r="AM32" s="15">
        <v>0</v>
      </c>
      <c r="AN32" s="8">
        <v>1970</v>
      </c>
      <c r="AO32" s="9" t="s">
        <v>34</v>
      </c>
      <c r="AP32" s="8">
        <v>30</v>
      </c>
      <c r="AQ32" s="6"/>
      <c r="AR32" s="6"/>
    </row>
    <row r="33" spans="1:44" ht="20.25" customHeight="1">
      <c r="A33" s="5"/>
      <c r="B33" s="1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ht="20.25" customHeight="1">
      <c r="A34" s="5"/>
      <c r="B34" s="1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20.25" customHeight="1">
      <c r="A35" s="5"/>
      <c r="B35" s="1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ht="20.25" customHeight="1">
      <c r="A36" s="5"/>
      <c r="B36" s="1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20.25" customHeight="1">
      <c r="A37" s="5"/>
      <c r="B37" s="1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ht="20.25" customHeight="1">
      <c r="A38" s="5"/>
      <c r="B38" s="1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ht="20.25" customHeight="1">
      <c r="A39" s="5"/>
      <c r="B39" s="1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ht="20.25" customHeight="1">
      <c r="A40" s="5"/>
      <c r="B40" s="1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ht="20.25" customHeight="1">
      <c r="A41" s="5"/>
      <c r="B41" s="1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ht="20.25" customHeight="1">
      <c r="A42" s="5"/>
      <c r="B42" s="1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20.25" customHeight="1">
      <c r="A43" s="5"/>
      <c r="B43" s="1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ht="20.25" customHeight="1">
      <c r="A44" s="5"/>
      <c r="B44" s="1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ht="20.25" customHeight="1">
      <c r="A45" s="5"/>
      <c r="B45" s="1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ht="20.25" customHeight="1">
      <c r="A46" s="5"/>
      <c r="B46" s="1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ht="20.25" customHeight="1">
      <c r="A47" s="5"/>
      <c r="B47" s="1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ht="20.25" customHeight="1">
      <c r="A48" s="5"/>
      <c r="B48" s="1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ht="20.25" customHeight="1">
      <c r="A49" s="5"/>
      <c r="B49" s="1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ht="20.25" customHeight="1">
      <c r="A50" s="5"/>
      <c r="B50" s="1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</sheetData>
  <mergeCells count="1">
    <mergeCell ref="A1:AR1"/>
  </mergeCells>
  <hyperlinks>
    <hyperlink ref="B4" r:id="rId1" display="http://charts.equityclock.com/palladium-futures-pa-seasonal-chart"/>
    <hyperlink ref="B5" r:id="rId2" display="http://charts.equityclock.com/aex-seasonal-chart"/>
    <hyperlink ref="B6" r:id="rId3" display="http://charts.equityclock.com/natural-gas-futures-ng-seasonal-chart"/>
    <hyperlink ref="B7" r:id="rId4" display="http://charts.equityclock.com/silver-futures-si-seasonal-chart"/>
    <hyperlink ref="B8" r:id="rId5" display="http://charts.equityclock.com/dow-jones-industrial-average-futures-dj-seasonal-chart"/>
    <hyperlink ref="B9" r:id="rId6" display="http://charts.equityclock.com/dax-index-seasonal-chart"/>
    <hyperlink ref="B10" r:id="rId7" display="http://charts.equityclock.com/sp-500-index-seasonal-chart"/>
    <hyperlink ref="B12" r:id="rId8" display="http://charts.equityclock.com/cac-40-index-seasonal-chart"/>
    <hyperlink ref="B13" r:id="rId9" display="http://charts.equityclock.com/all-ordinaries-seasonal-chart"/>
    <hyperlink ref="B14" r:id="rId10" display="http://charts.equityclock.com/hang-seng-index-seasonal-chart"/>
    <hyperlink ref="B15" r:id="rId11" display="http://charts.equityclock.com/ftse-100-index-seasonal-chart"/>
    <hyperlink ref="B16" r:id="rId12" display="http://charts.equityclock.com/coffee-futures-kc-seasonal-chart"/>
    <hyperlink ref="B17" r:id="rId13" display="http://charts.equityclock.com/smi-seasonal-chart"/>
    <hyperlink ref="B18" r:id="rId14" display="http://charts.equityclock.com/cotton-futures-ct-seasonal-chart"/>
    <hyperlink ref="B20" r:id="rId15" display="http://charts.equityclock.com/wheat-futures-w-seasonal-chart"/>
    <hyperlink ref="B21" r:id="rId16" display="http://charts.equityclock.com/cocoa-futures-cc-seasonal-chart"/>
    <hyperlink ref="B22" r:id="rId17" display="http://charts.equityclock.com/nasdaq-100-seasonal-chart"/>
    <hyperlink ref="B24" r:id="rId18" display="http://charts.equityclock.com/soybeans-futures-s-seasonal-chart"/>
    <hyperlink ref="B27" r:id="rId19" display="http://charts.equityclock.com/crude-oil-futures-cl-seasonal-chart"/>
    <hyperlink ref="B28" r:id="rId20" display="http://charts.equityclock.com/nikkei-225-index-seasonal-chart"/>
    <hyperlink ref="B29" r:id="rId21" display="http://charts.equityclock.com/sugar-futures-sb-seasonal-chart"/>
    <hyperlink ref="B30" r:id="rId22" display="http://charts.equityclock.com/platinum-futures-pl-seasonal-chart"/>
    <hyperlink ref="B31" r:id="rId23" display="http://charts.equityclock.com/gold-futures-gc-seasonal-chart"/>
    <hyperlink ref="B32" r:id="rId24" display="http://charts.equityclock.com/opper-futures-hg-seasonal-chart"/>
  </hyperlinks>
  <pageMargins left="1" right="1" top="1" bottom="1" header="0.25" footer="0.25"/>
  <pageSetup orientation="portrait"/>
  <headerFooter>
    <oddFooter>&amp;C&amp;"Helvetica,Regular"&amp;11&amp;K000000&amp;P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52"/>
  <sheetViews>
    <sheetView showGridLines="0" workbookViewId="0">
      <pane xSplit="1" ySplit="2" topLeftCell="C3" activePane="bottomRight" state="frozen"/>
      <selection pane="topRight"/>
      <selection pane="bottomLeft"/>
      <selection pane="bottomRight" activeCell="B3" sqref="B3"/>
    </sheetView>
  </sheetViews>
  <sheetFormatPr baseColWidth="10" defaultColWidth="16.33203125" defaultRowHeight="18" customHeight="1" x14ac:dyDescent="0"/>
  <cols>
    <col min="1" max="1" width="4.33203125" style="31" customWidth="1"/>
    <col min="2" max="2" width="15.5" style="31" customWidth="1"/>
    <col min="3" max="3" width="8.1640625" style="31" customWidth="1"/>
    <col min="4" max="5" width="3.1640625" style="31" customWidth="1"/>
    <col min="6" max="7" width="3.5" style="31" customWidth="1"/>
    <col min="8" max="9" width="3.83203125" style="31" customWidth="1"/>
    <col min="10" max="11" width="3.5" style="31" customWidth="1"/>
    <col min="12" max="12" width="4.1640625" style="31" customWidth="1"/>
    <col min="13" max="13" width="3.83203125" style="31" customWidth="1"/>
    <col min="14" max="17" width="3.1640625" style="31" customWidth="1"/>
    <col min="18" max="20" width="3.5" style="31" customWidth="1"/>
    <col min="21" max="21" width="4" style="31" customWidth="1"/>
    <col min="22" max="27" width="3.6640625" style="31" customWidth="1"/>
    <col min="28" max="28" width="16.1640625" style="31" customWidth="1"/>
    <col min="29" max="256" width="16.33203125" style="31" customWidth="1"/>
  </cols>
  <sheetData>
    <row r="1" spans="1:28" ht="28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2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2.5" customHeight="1">
      <c r="A3" s="2"/>
      <c r="B3" s="18" t="s">
        <v>1</v>
      </c>
      <c r="C3" s="3" t="s">
        <v>29</v>
      </c>
      <c r="D3" s="3" t="s">
        <v>15</v>
      </c>
      <c r="E3" s="3" t="s">
        <v>16</v>
      </c>
      <c r="F3" s="3" t="s">
        <v>55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18</v>
      </c>
      <c r="M3" s="3" t="s">
        <v>19</v>
      </c>
      <c r="N3" s="3" t="s">
        <v>15</v>
      </c>
      <c r="O3" s="3" t="s">
        <v>16</v>
      </c>
      <c r="P3" s="3" t="s">
        <v>15</v>
      </c>
      <c r="Q3" s="3" t="s">
        <v>16</v>
      </c>
      <c r="R3" s="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56</v>
      </c>
      <c r="X3" s="3" t="s">
        <v>25</v>
      </c>
      <c r="Y3" s="3" t="s">
        <v>26</v>
      </c>
      <c r="Z3" s="3" t="s">
        <v>27</v>
      </c>
      <c r="AA3" s="3" t="s">
        <v>28</v>
      </c>
      <c r="AB3" s="3"/>
    </row>
    <row r="4" spans="1:28" ht="20.25" customHeight="1">
      <c r="A4" s="5"/>
      <c r="B4" s="32" t="s">
        <v>57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6"/>
    </row>
    <row r="5" spans="1:28" ht="20.25" customHeight="1">
      <c r="A5" s="33" t="s">
        <v>58</v>
      </c>
      <c r="B5" s="34" t="str">
        <f>HYPERLINK("http://charts.equityclock.com/palladium-futures-pa-seasonal-chart","Palladium / PA")</f>
        <v>Palladium / PA</v>
      </c>
      <c r="C5" s="21">
        <v>2009</v>
      </c>
      <c r="D5" s="12">
        <v>3</v>
      </c>
      <c r="E5" s="15">
        <v>0</v>
      </c>
      <c r="F5" s="12">
        <v>3</v>
      </c>
      <c r="G5" s="12">
        <v>3</v>
      </c>
      <c r="H5" s="15">
        <v>0</v>
      </c>
      <c r="I5" s="12">
        <v>3</v>
      </c>
      <c r="J5" s="11">
        <v>1</v>
      </c>
      <c r="K5" s="12">
        <v>3</v>
      </c>
      <c r="L5" s="15">
        <v>0</v>
      </c>
      <c r="M5" s="15">
        <v>0</v>
      </c>
      <c r="N5" s="15">
        <v>0</v>
      </c>
      <c r="O5" s="15">
        <v>0</v>
      </c>
      <c r="P5" s="11">
        <v>2</v>
      </c>
      <c r="Q5" s="11">
        <v>2</v>
      </c>
      <c r="R5" s="12">
        <v>3</v>
      </c>
      <c r="S5" s="11">
        <v>2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2">
        <v>3</v>
      </c>
      <c r="Z5" s="15">
        <v>0</v>
      </c>
      <c r="AA5" s="12">
        <v>3</v>
      </c>
      <c r="AB5" s="6"/>
    </row>
    <row r="6" spans="1:28" ht="20.25" customHeight="1">
      <c r="A6" s="5"/>
      <c r="B6" s="34" t="str">
        <f>HYPERLINK("http://charts.equityclock.com/natural-gas-futures-ng-seasonal-chart","Natural Gas")</f>
        <v>Natural Gas</v>
      </c>
      <c r="C6" s="8">
        <v>1990</v>
      </c>
      <c r="D6" s="15">
        <v>0</v>
      </c>
      <c r="E6" s="15">
        <v>0</v>
      </c>
      <c r="F6" s="15">
        <v>0</v>
      </c>
      <c r="G6" s="15">
        <v>0</v>
      </c>
      <c r="H6" s="11">
        <v>1</v>
      </c>
      <c r="I6" s="12">
        <v>2</v>
      </c>
      <c r="J6" s="12">
        <v>2</v>
      </c>
      <c r="K6" s="15">
        <v>0</v>
      </c>
      <c r="L6" s="12">
        <v>2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2">
        <v>2</v>
      </c>
      <c r="U6" s="12">
        <v>2</v>
      </c>
      <c r="V6" s="12">
        <v>2</v>
      </c>
      <c r="W6" s="12">
        <v>2</v>
      </c>
      <c r="X6" s="11">
        <v>1</v>
      </c>
      <c r="Y6" s="12">
        <v>2</v>
      </c>
      <c r="Z6" s="15">
        <v>0</v>
      </c>
      <c r="AA6" s="15">
        <v>0</v>
      </c>
      <c r="AB6" s="6"/>
    </row>
    <row r="7" spans="1:28" ht="20.25" customHeight="1">
      <c r="A7" s="33" t="s">
        <v>58</v>
      </c>
      <c r="B7" s="34" t="str">
        <f>HYPERLINK("http://charts.equityclock.com/silver-futures-si-seasonal-chart","Silver / AG")</f>
        <v>Silver / AG</v>
      </c>
      <c r="C7" s="8">
        <v>1981</v>
      </c>
      <c r="D7" s="12">
        <v>3</v>
      </c>
      <c r="E7" s="11">
        <v>1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2">
        <v>3</v>
      </c>
      <c r="N7" s="15">
        <v>0</v>
      </c>
      <c r="O7" s="11">
        <v>1</v>
      </c>
      <c r="P7" s="11">
        <v>1</v>
      </c>
      <c r="Q7" s="12">
        <v>3</v>
      </c>
      <c r="R7" s="11">
        <v>1</v>
      </c>
      <c r="S7" s="12">
        <v>3</v>
      </c>
      <c r="T7" s="11">
        <v>1</v>
      </c>
      <c r="U7" s="15">
        <v>0</v>
      </c>
      <c r="V7" s="11">
        <v>1</v>
      </c>
      <c r="W7" s="15">
        <v>0</v>
      </c>
      <c r="X7" s="15">
        <v>0</v>
      </c>
      <c r="Y7" s="11">
        <v>2</v>
      </c>
      <c r="Z7" s="15">
        <v>0</v>
      </c>
      <c r="AA7" s="11">
        <v>1</v>
      </c>
      <c r="AB7" s="6"/>
    </row>
    <row r="8" spans="1:28" ht="20.25" customHeight="1">
      <c r="A8" s="33" t="s">
        <v>58</v>
      </c>
      <c r="B8" s="34" t="str">
        <f>HYPERLINK("http://charts.equityclock.com/coffee-futures-kc-seasonal-chart","Coffee / KC")</f>
        <v>Coffee / KC</v>
      </c>
      <c r="C8" s="8">
        <v>1972</v>
      </c>
      <c r="D8" s="12">
        <v>3</v>
      </c>
      <c r="E8" s="15">
        <v>0</v>
      </c>
      <c r="F8" s="11">
        <v>1</v>
      </c>
      <c r="G8" s="15">
        <v>0</v>
      </c>
      <c r="H8" s="15">
        <v>0</v>
      </c>
      <c r="I8" s="11">
        <v>1</v>
      </c>
      <c r="J8" s="15">
        <v>0</v>
      </c>
      <c r="K8" s="15">
        <v>0</v>
      </c>
      <c r="L8" s="11">
        <v>1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2">
        <v>3</v>
      </c>
      <c r="S8" s="12">
        <v>3</v>
      </c>
      <c r="T8" s="11">
        <v>2</v>
      </c>
      <c r="U8" s="15">
        <v>0</v>
      </c>
      <c r="V8" s="11">
        <v>2</v>
      </c>
      <c r="W8" s="15">
        <v>0</v>
      </c>
      <c r="X8" s="15">
        <v>0</v>
      </c>
      <c r="Y8" s="15">
        <v>0</v>
      </c>
      <c r="Z8" s="15">
        <v>0</v>
      </c>
      <c r="AA8" s="11">
        <v>2</v>
      </c>
      <c r="AB8" s="6"/>
    </row>
    <row r="9" spans="1:28" ht="20.25" customHeight="1">
      <c r="A9" s="33" t="s">
        <v>58</v>
      </c>
      <c r="B9" s="34" t="str">
        <f>HYPERLINK("http://charts.equityclock.com/cotton-futures-ct-seasonal-chart","Cotton / CT")</f>
        <v>Cotton / CT</v>
      </c>
      <c r="C9" s="8">
        <v>1970</v>
      </c>
      <c r="D9" s="11">
        <v>2</v>
      </c>
      <c r="E9" s="11">
        <v>2</v>
      </c>
      <c r="F9" s="11">
        <v>1</v>
      </c>
      <c r="G9" s="15">
        <v>0</v>
      </c>
      <c r="H9" s="11">
        <v>1</v>
      </c>
      <c r="I9" s="15">
        <v>0</v>
      </c>
      <c r="J9" s="15">
        <v>0</v>
      </c>
      <c r="K9" s="11">
        <v>1</v>
      </c>
      <c r="L9" s="15">
        <v>0</v>
      </c>
      <c r="M9" s="15">
        <v>0</v>
      </c>
      <c r="N9" s="11">
        <v>2</v>
      </c>
      <c r="O9" s="15">
        <v>0</v>
      </c>
      <c r="P9" s="15">
        <v>0</v>
      </c>
      <c r="Q9" s="11">
        <v>2</v>
      </c>
      <c r="R9" s="15">
        <v>0</v>
      </c>
      <c r="S9" s="12">
        <v>3</v>
      </c>
      <c r="T9" s="15">
        <v>0</v>
      </c>
      <c r="U9" s="15">
        <v>0</v>
      </c>
      <c r="V9" s="15">
        <v>0</v>
      </c>
      <c r="W9" s="15">
        <v>0</v>
      </c>
      <c r="X9" s="11">
        <v>1</v>
      </c>
      <c r="Y9" s="15">
        <v>0</v>
      </c>
      <c r="Z9" s="15">
        <v>0</v>
      </c>
      <c r="AA9" s="12">
        <v>3</v>
      </c>
      <c r="AB9" s="6"/>
    </row>
    <row r="10" spans="1:28" ht="20.25" customHeight="1">
      <c r="A10" s="33" t="s">
        <v>58</v>
      </c>
      <c r="B10" s="34" t="str">
        <f>HYPERLINK("http://charts.equityclock.com/soybeans-futures-s-seasonal-chart","Soybean / S")</f>
        <v>Soybean / S</v>
      </c>
      <c r="C10" s="8">
        <v>1970</v>
      </c>
      <c r="D10" s="15">
        <v>0</v>
      </c>
      <c r="E10" s="12">
        <v>3</v>
      </c>
      <c r="F10" s="12">
        <v>3</v>
      </c>
      <c r="G10" s="12">
        <v>3</v>
      </c>
      <c r="H10" s="15">
        <v>0</v>
      </c>
      <c r="I10" s="15">
        <v>0</v>
      </c>
      <c r="J10" s="12">
        <v>3</v>
      </c>
      <c r="K10" s="12">
        <v>3</v>
      </c>
      <c r="L10" s="15">
        <v>0</v>
      </c>
      <c r="M10" s="15">
        <v>0</v>
      </c>
      <c r="N10" s="15">
        <v>0</v>
      </c>
      <c r="O10" s="15">
        <v>0</v>
      </c>
      <c r="P10" s="12">
        <v>3</v>
      </c>
      <c r="Q10" s="15">
        <v>0</v>
      </c>
      <c r="R10" s="15">
        <v>0</v>
      </c>
      <c r="S10" s="12">
        <v>3</v>
      </c>
      <c r="T10" s="15">
        <v>0</v>
      </c>
      <c r="U10" s="15">
        <v>0</v>
      </c>
      <c r="V10" s="12">
        <v>3</v>
      </c>
      <c r="W10" s="12">
        <v>3</v>
      </c>
      <c r="X10" s="15">
        <v>0</v>
      </c>
      <c r="Y10" s="15">
        <v>0</v>
      </c>
      <c r="Z10" s="12">
        <v>3</v>
      </c>
      <c r="AA10" s="12">
        <v>3</v>
      </c>
      <c r="AB10" s="6"/>
    </row>
    <row r="11" spans="1:28" ht="20.25" customHeight="1">
      <c r="A11" s="5"/>
      <c r="B11" s="34" t="str">
        <f>HYPERLINK("http://charts.equityclock.com/wheat-futures-w-seasonal-chart","Wheat / W")</f>
        <v>Wheat / W</v>
      </c>
      <c r="C11" s="21">
        <v>2011</v>
      </c>
      <c r="D11" s="15">
        <v>0</v>
      </c>
      <c r="E11" s="12">
        <v>1</v>
      </c>
      <c r="F11" s="15">
        <v>0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2">
        <v>1</v>
      </c>
      <c r="S11" s="15">
        <v>0</v>
      </c>
      <c r="T11" s="15">
        <v>0</v>
      </c>
      <c r="U11" s="15">
        <v>0</v>
      </c>
      <c r="V11" s="12">
        <v>1</v>
      </c>
      <c r="W11" s="12">
        <v>1</v>
      </c>
      <c r="X11" s="15">
        <v>0</v>
      </c>
      <c r="Y11" s="12">
        <v>1</v>
      </c>
      <c r="Z11" s="15">
        <v>0</v>
      </c>
      <c r="AA11" s="15">
        <v>0</v>
      </c>
      <c r="AB11" s="6"/>
    </row>
    <row r="12" spans="1:28" ht="20.25" customHeight="1">
      <c r="A12" s="33" t="s">
        <v>58</v>
      </c>
      <c r="B12" s="34" t="str">
        <f>HYPERLINK("http://charts.equityclock.com/cocoa-futures-cc-seasonal-chart","Cocoa / CC")</f>
        <v>Cocoa / CC</v>
      </c>
      <c r="C12" s="8">
        <v>1970</v>
      </c>
      <c r="D12" s="15">
        <v>0</v>
      </c>
      <c r="E12" s="15">
        <v>0</v>
      </c>
      <c r="F12" s="12">
        <v>3</v>
      </c>
      <c r="G12" s="11">
        <v>1</v>
      </c>
      <c r="H12" s="12">
        <v>3</v>
      </c>
      <c r="I12" s="15">
        <v>0</v>
      </c>
      <c r="J12" s="11">
        <v>2</v>
      </c>
      <c r="K12" s="11">
        <v>1</v>
      </c>
      <c r="L12" s="11">
        <v>2</v>
      </c>
      <c r="M12" s="11">
        <v>2</v>
      </c>
      <c r="N12" s="12">
        <v>3</v>
      </c>
      <c r="O12" s="12">
        <v>3</v>
      </c>
      <c r="P12" s="15">
        <v>0</v>
      </c>
      <c r="Q12" s="15">
        <v>0</v>
      </c>
      <c r="R12" s="15">
        <v>0</v>
      </c>
      <c r="S12" s="11">
        <v>2</v>
      </c>
      <c r="T12" s="11">
        <v>2</v>
      </c>
      <c r="U12" s="12">
        <v>3</v>
      </c>
      <c r="V12" s="11">
        <v>1</v>
      </c>
      <c r="W12" s="12">
        <v>3</v>
      </c>
      <c r="X12" s="15">
        <v>0</v>
      </c>
      <c r="Y12" s="12">
        <v>3</v>
      </c>
      <c r="Z12" s="12">
        <v>3</v>
      </c>
      <c r="AA12" s="12">
        <v>3</v>
      </c>
      <c r="AB12" s="6"/>
    </row>
    <row r="13" spans="1:28" ht="20.25" customHeight="1">
      <c r="A13" s="5"/>
      <c r="B13" s="34" t="str">
        <f>HYPERLINK("http://charts.equityclock.com/crude-oil-futures-cl-seasonal-chart","Crude / CL")</f>
        <v>Crude / CL</v>
      </c>
      <c r="C13" s="8">
        <v>1983</v>
      </c>
      <c r="D13" s="15">
        <v>0</v>
      </c>
      <c r="E13" s="11">
        <v>2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2">
        <v>3</v>
      </c>
      <c r="N13" s="11">
        <v>2</v>
      </c>
      <c r="O13" s="12">
        <v>3</v>
      </c>
      <c r="P13" s="11">
        <v>2</v>
      </c>
      <c r="Q13" s="15">
        <v>0</v>
      </c>
      <c r="R13" s="15">
        <v>0</v>
      </c>
      <c r="S13" s="12">
        <v>3</v>
      </c>
      <c r="T13" s="15">
        <v>0</v>
      </c>
      <c r="U13" s="15">
        <v>0</v>
      </c>
      <c r="V13" s="15">
        <v>0</v>
      </c>
      <c r="W13" s="12">
        <v>3</v>
      </c>
      <c r="X13" s="15">
        <v>0</v>
      </c>
      <c r="Y13" s="15">
        <v>0</v>
      </c>
      <c r="Z13" s="15">
        <v>0</v>
      </c>
      <c r="AA13" s="15">
        <v>0</v>
      </c>
      <c r="AB13" s="6"/>
    </row>
    <row r="14" spans="1:28" ht="20.25" customHeight="1">
      <c r="A14" s="33" t="s">
        <v>58</v>
      </c>
      <c r="B14" s="34" t="str">
        <f>HYPERLINK("http://charts.equityclock.com/platinum-futures-pl-seasonal-chart","Platinum / PL")</f>
        <v>Platinum / PL</v>
      </c>
      <c r="C14" s="8">
        <v>1970</v>
      </c>
      <c r="D14" s="15">
        <v>0</v>
      </c>
      <c r="E14" s="12">
        <v>3</v>
      </c>
      <c r="F14" s="12">
        <v>3</v>
      </c>
      <c r="G14" s="15">
        <v>0</v>
      </c>
      <c r="H14" s="15">
        <v>0</v>
      </c>
      <c r="I14" s="12">
        <v>3</v>
      </c>
      <c r="J14" s="15">
        <v>0</v>
      </c>
      <c r="K14" s="11">
        <v>2</v>
      </c>
      <c r="L14" s="15">
        <v>0</v>
      </c>
      <c r="M14" s="15">
        <v>0</v>
      </c>
      <c r="N14" s="15">
        <v>0</v>
      </c>
      <c r="O14" s="11">
        <v>2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2">
        <v>3</v>
      </c>
      <c r="W14" s="15">
        <v>0</v>
      </c>
      <c r="X14" s="15">
        <v>0</v>
      </c>
      <c r="Y14" s="15">
        <v>0</v>
      </c>
      <c r="Z14" s="15">
        <v>0</v>
      </c>
      <c r="AA14" s="12">
        <v>3</v>
      </c>
      <c r="AB14" s="6"/>
    </row>
    <row r="15" spans="1:28" ht="20.25" customHeight="1">
      <c r="A15" s="5"/>
      <c r="B15" s="34" t="str">
        <f>HYPERLINK("http://charts.equityclock.com/sugar-futures-sb-seasonal-chart","Sugar / SB")</f>
        <v>Sugar / SB</v>
      </c>
      <c r="C15" s="8">
        <v>1970</v>
      </c>
      <c r="D15" s="15">
        <v>0</v>
      </c>
      <c r="E15" s="12">
        <v>3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2">
        <v>3</v>
      </c>
      <c r="M15" s="15">
        <v>0</v>
      </c>
      <c r="N15" s="12">
        <v>3</v>
      </c>
      <c r="O15" s="11">
        <v>1</v>
      </c>
      <c r="P15" s="15">
        <v>0</v>
      </c>
      <c r="Q15" s="15">
        <v>0</v>
      </c>
      <c r="R15" s="15">
        <v>1</v>
      </c>
      <c r="S15" s="12">
        <v>3</v>
      </c>
      <c r="T15" s="11">
        <v>1</v>
      </c>
      <c r="U15" s="11">
        <v>1</v>
      </c>
      <c r="V15" s="11">
        <v>1</v>
      </c>
      <c r="W15" s="11">
        <v>2</v>
      </c>
      <c r="X15" s="11">
        <v>2</v>
      </c>
      <c r="Y15" s="15">
        <v>0</v>
      </c>
      <c r="Z15" s="15">
        <v>0</v>
      </c>
      <c r="AA15" s="15">
        <v>0</v>
      </c>
      <c r="AB15" s="6"/>
    </row>
    <row r="16" spans="1:28" ht="20.25" customHeight="1">
      <c r="A16" s="5"/>
      <c r="B16" s="34" t="str">
        <f>HYPERLINK("http://charts.equityclock.com/gold-futures-gc-seasonal-chart","Gold")</f>
        <v>Gold</v>
      </c>
      <c r="C16" s="8">
        <v>1975</v>
      </c>
      <c r="D16" s="12">
        <v>3</v>
      </c>
      <c r="E16" s="15">
        <v>0</v>
      </c>
      <c r="F16" s="15">
        <v>0</v>
      </c>
      <c r="G16" s="15">
        <v>0</v>
      </c>
      <c r="H16" s="11">
        <v>1</v>
      </c>
      <c r="I16" s="12">
        <v>3</v>
      </c>
      <c r="J16" s="11">
        <v>1</v>
      </c>
      <c r="K16" s="12">
        <v>3</v>
      </c>
      <c r="L16" s="15">
        <v>0</v>
      </c>
      <c r="M16" s="12">
        <v>3</v>
      </c>
      <c r="N16" s="11">
        <v>2</v>
      </c>
      <c r="O16" s="15">
        <v>0</v>
      </c>
      <c r="P16" s="11">
        <v>2</v>
      </c>
      <c r="Q16" s="12">
        <v>3</v>
      </c>
      <c r="R16" s="15">
        <v>0</v>
      </c>
      <c r="S16" s="15">
        <v>0</v>
      </c>
      <c r="T16" s="11">
        <v>2</v>
      </c>
      <c r="U16" s="12">
        <v>3</v>
      </c>
      <c r="V16" s="15">
        <v>0</v>
      </c>
      <c r="W16" s="15">
        <v>0</v>
      </c>
      <c r="X16" s="15">
        <v>0</v>
      </c>
      <c r="Y16" s="12">
        <v>3</v>
      </c>
      <c r="Z16" s="22">
        <v>2</v>
      </c>
      <c r="AA16" s="12">
        <v>3</v>
      </c>
      <c r="AB16" s="6"/>
    </row>
    <row r="17" spans="1:28" ht="20.25" customHeight="1">
      <c r="A17" s="33" t="s">
        <v>58</v>
      </c>
      <c r="B17" s="34" t="str">
        <f>HYPERLINK("http://charts.equityclock.com/opper-futures-hg-seasonal-chart","Cooper / HG")</f>
        <v>Cooper / HG</v>
      </c>
      <c r="C17" s="8">
        <v>1970</v>
      </c>
      <c r="D17" s="15">
        <v>0</v>
      </c>
      <c r="E17" s="15">
        <v>0</v>
      </c>
      <c r="F17" s="12">
        <v>3</v>
      </c>
      <c r="G17" s="15">
        <v>0</v>
      </c>
      <c r="H17" s="15">
        <v>0</v>
      </c>
      <c r="I17" s="11">
        <v>1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1">
        <v>2</v>
      </c>
      <c r="P17" s="11">
        <v>2</v>
      </c>
      <c r="Q17" s="15">
        <v>0</v>
      </c>
      <c r="R17" s="15">
        <v>0</v>
      </c>
      <c r="S17" s="15">
        <v>0</v>
      </c>
      <c r="T17" s="11">
        <v>1</v>
      </c>
      <c r="U17" s="15">
        <v>0</v>
      </c>
      <c r="V17" s="15">
        <v>0</v>
      </c>
      <c r="W17" s="15">
        <v>0</v>
      </c>
      <c r="X17" s="15">
        <v>0</v>
      </c>
      <c r="Y17" s="11">
        <v>1</v>
      </c>
      <c r="Z17" s="15">
        <v>0</v>
      </c>
      <c r="AA17" s="15">
        <v>0</v>
      </c>
      <c r="AB17" s="6"/>
    </row>
    <row r="18" spans="1:28" ht="20.25" customHeight="1">
      <c r="A18" s="35"/>
      <c r="B18" s="32" t="s">
        <v>59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36"/>
    </row>
    <row r="19" spans="1:28" ht="20.25" customHeight="1">
      <c r="A19" s="5"/>
      <c r="B19" s="34" t="str">
        <f>HYPERLINK("http://charts.equityclock.com/aex-seasonal-chart","AEX")</f>
        <v>AEX</v>
      </c>
      <c r="C19" s="8">
        <v>1983</v>
      </c>
      <c r="D19" s="15">
        <v>0</v>
      </c>
      <c r="E19" s="15">
        <v>0</v>
      </c>
      <c r="F19" s="15">
        <v>0</v>
      </c>
      <c r="G19" s="11">
        <v>1</v>
      </c>
      <c r="H19" s="15">
        <v>0</v>
      </c>
      <c r="I19" s="11">
        <v>2</v>
      </c>
      <c r="J19" s="12">
        <v>3</v>
      </c>
      <c r="K19" s="11">
        <v>1</v>
      </c>
      <c r="L19" s="15">
        <v>0</v>
      </c>
      <c r="M19" s="11">
        <v>1</v>
      </c>
      <c r="N19" s="15">
        <v>0</v>
      </c>
      <c r="O19" s="15">
        <v>0</v>
      </c>
      <c r="P19" s="15">
        <v>0</v>
      </c>
      <c r="Q19" s="11">
        <v>1</v>
      </c>
      <c r="R19" s="15">
        <v>0</v>
      </c>
      <c r="S19" s="15">
        <v>0</v>
      </c>
      <c r="T19" s="15">
        <v>0</v>
      </c>
      <c r="U19" s="15">
        <v>0</v>
      </c>
      <c r="V19" s="11">
        <v>1</v>
      </c>
      <c r="W19" s="11">
        <v>1</v>
      </c>
      <c r="X19" s="11">
        <v>1</v>
      </c>
      <c r="Y19" s="12">
        <v>3</v>
      </c>
      <c r="Z19" s="11">
        <v>1</v>
      </c>
      <c r="AA19" s="11">
        <v>2</v>
      </c>
      <c r="AB19" s="6"/>
    </row>
    <row r="20" spans="1:28" ht="20.25" customHeight="1">
      <c r="A20" s="33" t="s">
        <v>58</v>
      </c>
      <c r="B20" s="34" t="str">
        <f>HYPERLINK("http://charts.equityclock.com/dow-jones-industrial-average-futures-dj-seasonal-chart","DOW")</f>
        <v>DOW</v>
      </c>
      <c r="C20" s="8">
        <v>1970</v>
      </c>
      <c r="D20" s="15">
        <v>0</v>
      </c>
      <c r="E20" s="11">
        <v>2</v>
      </c>
      <c r="F20" s="11">
        <v>1</v>
      </c>
      <c r="G20" s="15">
        <v>0</v>
      </c>
      <c r="H20" s="11">
        <v>1</v>
      </c>
      <c r="I20" s="12">
        <v>3</v>
      </c>
      <c r="J20" s="12">
        <v>3</v>
      </c>
      <c r="K20" s="12">
        <v>3</v>
      </c>
      <c r="L20" s="12">
        <v>3</v>
      </c>
      <c r="M20" s="15">
        <v>0</v>
      </c>
      <c r="N20" s="15">
        <v>0</v>
      </c>
      <c r="O20" s="15">
        <v>0</v>
      </c>
      <c r="P20" s="11">
        <v>1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1">
        <v>1</v>
      </c>
      <c r="W20" s="12">
        <v>3</v>
      </c>
      <c r="X20" s="15">
        <v>0</v>
      </c>
      <c r="Y20" s="12">
        <v>3</v>
      </c>
      <c r="Z20" s="12">
        <v>3</v>
      </c>
      <c r="AA20" s="11">
        <v>2</v>
      </c>
      <c r="AB20" s="6"/>
    </row>
    <row r="21" spans="1:28" ht="20.25" customHeight="1">
      <c r="A21" s="33" t="s">
        <v>58</v>
      </c>
      <c r="B21" s="34" t="str">
        <f>HYPERLINK("http://charts.equityclock.com/dax-index-seasonal-chart","DAX")</f>
        <v>DAX</v>
      </c>
      <c r="C21" s="8">
        <v>1991</v>
      </c>
      <c r="D21" s="15">
        <v>0</v>
      </c>
      <c r="E21" s="12">
        <v>3</v>
      </c>
      <c r="F21" s="12">
        <v>3</v>
      </c>
      <c r="G21" s="15">
        <v>0</v>
      </c>
      <c r="H21" s="15">
        <v>0</v>
      </c>
      <c r="I21" s="12">
        <v>3</v>
      </c>
      <c r="J21" s="12">
        <v>3</v>
      </c>
      <c r="K21" s="12">
        <v>3</v>
      </c>
      <c r="L21" s="15">
        <v>0</v>
      </c>
      <c r="M21" s="15">
        <v>0</v>
      </c>
      <c r="N21" s="11">
        <v>1</v>
      </c>
      <c r="O21" s="12">
        <v>3</v>
      </c>
      <c r="P21" s="11">
        <v>1</v>
      </c>
      <c r="Q21" s="12">
        <v>3</v>
      </c>
      <c r="R21" s="11">
        <v>1</v>
      </c>
      <c r="S21" s="12">
        <v>3</v>
      </c>
      <c r="T21" s="15">
        <v>0</v>
      </c>
      <c r="U21" s="15">
        <v>0</v>
      </c>
      <c r="V21" s="15">
        <v>0</v>
      </c>
      <c r="W21" s="12">
        <v>3</v>
      </c>
      <c r="X21" s="11">
        <v>1</v>
      </c>
      <c r="Y21" s="12">
        <v>3</v>
      </c>
      <c r="Z21" s="11">
        <v>1</v>
      </c>
      <c r="AA21" s="12">
        <v>3</v>
      </c>
      <c r="AB21" s="6"/>
    </row>
    <row r="22" spans="1:28" ht="20.25" customHeight="1">
      <c r="A22" s="5"/>
      <c r="B22" s="34" t="str">
        <f>HYPERLINK("http://charts.equityclock.com/sp-500-index-seasonal-chart","US 500 /  SPTRD")</f>
        <v>US 500 /  SPTRD</v>
      </c>
      <c r="C22" s="8">
        <v>1972</v>
      </c>
      <c r="D22" s="15">
        <v>0</v>
      </c>
      <c r="E22" s="12">
        <v>3</v>
      </c>
      <c r="F22" s="15">
        <v>0</v>
      </c>
      <c r="G22" s="12">
        <v>3</v>
      </c>
      <c r="H22" s="12">
        <v>3</v>
      </c>
      <c r="I22" s="12">
        <v>3</v>
      </c>
      <c r="J22" s="12">
        <v>3</v>
      </c>
      <c r="K22" s="12">
        <v>3</v>
      </c>
      <c r="L22" s="12">
        <v>3</v>
      </c>
      <c r="M22" s="12">
        <v>3</v>
      </c>
      <c r="N22" s="15">
        <v>0</v>
      </c>
      <c r="O22" s="15">
        <v>0</v>
      </c>
      <c r="P22" s="11">
        <v>2</v>
      </c>
      <c r="Q22" s="12">
        <v>3</v>
      </c>
      <c r="R22" s="11">
        <v>1</v>
      </c>
      <c r="S22" s="11">
        <v>1</v>
      </c>
      <c r="T22" s="15">
        <v>0</v>
      </c>
      <c r="U22" s="15">
        <v>0</v>
      </c>
      <c r="V22" s="15">
        <v>2</v>
      </c>
      <c r="W22" s="12">
        <v>3</v>
      </c>
      <c r="X22" s="12">
        <v>3</v>
      </c>
      <c r="Y22" s="12">
        <v>3</v>
      </c>
      <c r="Z22" s="12">
        <v>3</v>
      </c>
      <c r="AA22" s="12">
        <v>3</v>
      </c>
      <c r="AB22" s="6"/>
    </row>
    <row r="23" spans="1:28" ht="20.25" customHeight="1">
      <c r="A23" s="33" t="s">
        <v>58</v>
      </c>
      <c r="B23" s="34" t="s">
        <v>36</v>
      </c>
      <c r="C23" s="21">
        <v>2007</v>
      </c>
      <c r="D23" s="15">
        <v>0</v>
      </c>
      <c r="E23" s="15">
        <v>0</v>
      </c>
      <c r="F23" s="22">
        <v>2</v>
      </c>
      <c r="G23" s="15">
        <v>0</v>
      </c>
      <c r="H23" s="15">
        <v>0</v>
      </c>
      <c r="I23" s="12">
        <v>3</v>
      </c>
      <c r="J23" s="15">
        <v>0</v>
      </c>
      <c r="K23" s="22">
        <v>2</v>
      </c>
      <c r="L23" s="15">
        <v>0</v>
      </c>
      <c r="M23" s="15">
        <v>0</v>
      </c>
      <c r="N23" s="15">
        <v>0</v>
      </c>
      <c r="O23" s="15">
        <v>0</v>
      </c>
      <c r="P23" s="11">
        <v>1</v>
      </c>
      <c r="Q23" s="15">
        <v>0</v>
      </c>
      <c r="R23" s="15">
        <v>0</v>
      </c>
      <c r="S23" s="11">
        <v>1</v>
      </c>
      <c r="T23" s="11">
        <v>1</v>
      </c>
      <c r="U23" s="15">
        <v>0</v>
      </c>
      <c r="V23" s="15">
        <v>0</v>
      </c>
      <c r="W23" s="11">
        <v>2</v>
      </c>
      <c r="X23" s="15">
        <v>0</v>
      </c>
      <c r="Y23" s="15">
        <v>0</v>
      </c>
      <c r="Z23" s="11">
        <v>1</v>
      </c>
      <c r="AA23" s="12">
        <v>3</v>
      </c>
      <c r="AB23" s="6"/>
    </row>
    <row r="24" spans="1:28" ht="20.25" customHeight="1">
      <c r="A24" s="5"/>
      <c r="B24" s="34" t="str">
        <f>HYPERLINK("http://charts.equityclock.com/cac-40-index-seasonal-chart","CAC")</f>
        <v>CAC</v>
      </c>
      <c r="C24" s="8">
        <v>1988</v>
      </c>
      <c r="D24" s="15">
        <v>0</v>
      </c>
      <c r="E24" s="11">
        <v>2</v>
      </c>
      <c r="F24" s="15">
        <v>0</v>
      </c>
      <c r="G24" s="11">
        <v>2</v>
      </c>
      <c r="H24" s="15">
        <v>0</v>
      </c>
      <c r="I24" s="11">
        <v>1</v>
      </c>
      <c r="J24" s="11">
        <v>2</v>
      </c>
      <c r="K24" s="11">
        <v>1</v>
      </c>
      <c r="L24" s="11">
        <v>1</v>
      </c>
      <c r="M24" s="15">
        <v>0</v>
      </c>
      <c r="N24" s="15">
        <v>0</v>
      </c>
      <c r="O24" s="15">
        <v>0</v>
      </c>
      <c r="P24" s="11">
        <v>2</v>
      </c>
      <c r="Q24" s="15">
        <v>0</v>
      </c>
      <c r="R24" s="11">
        <v>1</v>
      </c>
      <c r="S24" s="11">
        <v>1</v>
      </c>
      <c r="T24" s="15">
        <v>0</v>
      </c>
      <c r="U24" s="15">
        <v>0</v>
      </c>
      <c r="V24" s="11">
        <v>1</v>
      </c>
      <c r="W24" s="11">
        <v>2</v>
      </c>
      <c r="X24" s="11">
        <v>1</v>
      </c>
      <c r="Y24" s="12">
        <v>3</v>
      </c>
      <c r="Z24" s="15">
        <v>0</v>
      </c>
      <c r="AA24" s="12">
        <v>3</v>
      </c>
      <c r="AB24" s="6"/>
    </row>
    <row r="25" spans="1:28" ht="20.25" customHeight="1">
      <c r="A25" s="33" t="s">
        <v>58</v>
      </c>
      <c r="B25" s="34" t="str">
        <f>HYPERLINK("http://charts.equityclock.com/all-ordinaries-seasonal-chart","ASX")</f>
        <v>ASX</v>
      </c>
      <c r="C25" s="8">
        <v>2002</v>
      </c>
      <c r="D25" s="15">
        <v>0</v>
      </c>
      <c r="E25" s="15">
        <v>0</v>
      </c>
      <c r="F25" s="12">
        <v>3</v>
      </c>
      <c r="G25" s="11">
        <v>2</v>
      </c>
      <c r="H25" s="15">
        <v>0</v>
      </c>
      <c r="I25" s="11">
        <v>2</v>
      </c>
      <c r="J25" s="11">
        <v>2</v>
      </c>
      <c r="K25" s="15">
        <v>0</v>
      </c>
      <c r="L25" s="15">
        <v>0</v>
      </c>
      <c r="M25" s="15">
        <v>0</v>
      </c>
      <c r="N25" s="15">
        <v>0</v>
      </c>
      <c r="O25" s="11">
        <v>1</v>
      </c>
      <c r="P25" s="11">
        <v>1</v>
      </c>
      <c r="Q25" s="15">
        <v>0</v>
      </c>
      <c r="R25" s="15">
        <v>0</v>
      </c>
      <c r="S25" s="11">
        <v>2</v>
      </c>
      <c r="T25" s="15">
        <v>0</v>
      </c>
      <c r="U25" s="11">
        <v>2</v>
      </c>
      <c r="V25" s="11">
        <v>2</v>
      </c>
      <c r="W25" s="12">
        <v>3</v>
      </c>
      <c r="X25" s="11">
        <v>1</v>
      </c>
      <c r="Y25" s="12">
        <v>3</v>
      </c>
      <c r="Z25" s="12">
        <v>3</v>
      </c>
      <c r="AA25" s="12">
        <v>3</v>
      </c>
      <c r="AB25" s="6"/>
    </row>
    <row r="26" spans="1:28" ht="20.25" customHeight="1">
      <c r="A26" s="33" t="s">
        <v>58</v>
      </c>
      <c r="B26" s="34" t="str">
        <f>HYPERLINK("http://charts.equityclock.com/hang-seng-index-seasonal-chart","HANGSENG")</f>
        <v>HANGSENG</v>
      </c>
      <c r="C26" s="21">
        <v>2006</v>
      </c>
      <c r="D26" s="15">
        <v>0</v>
      </c>
      <c r="E26" s="11">
        <v>2</v>
      </c>
      <c r="F26" s="11">
        <v>1</v>
      </c>
      <c r="G26" s="15">
        <v>0</v>
      </c>
      <c r="H26" s="15">
        <v>0</v>
      </c>
      <c r="I26" s="11">
        <v>1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1">
        <v>1</v>
      </c>
      <c r="P26" s="15">
        <v>0</v>
      </c>
      <c r="Q26" s="11">
        <v>1</v>
      </c>
      <c r="R26" s="15">
        <v>0</v>
      </c>
      <c r="S26" s="11">
        <v>1</v>
      </c>
      <c r="T26" s="15">
        <v>0</v>
      </c>
      <c r="U26" s="15">
        <v>0</v>
      </c>
      <c r="V26" s="12">
        <v>3</v>
      </c>
      <c r="W26" s="15">
        <v>0</v>
      </c>
      <c r="X26" s="11">
        <v>1</v>
      </c>
      <c r="Y26" s="15">
        <v>0</v>
      </c>
      <c r="Z26" s="15">
        <v>0</v>
      </c>
      <c r="AA26" s="11">
        <v>1</v>
      </c>
      <c r="AB26" s="6"/>
    </row>
    <row r="27" spans="1:28" ht="20.25" customHeight="1">
      <c r="A27" s="33" t="s">
        <v>58</v>
      </c>
      <c r="B27" s="34" t="str">
        <f>HYPERLINK("http://charts.equityclock.com/ftse-100-index-seasonal-chart","FTSE")</f>
        <v>FTSE</v>
      </c>
      <c r="C27" s="8">
        <v>1984</v>
      </c>
      <c r="D27" s="15">
        <v>0</v>
      </c>
      <c r="E27" s="11">
        <v>2</v>
      </c>
      <c r="F27" s="12">
        <v>3</v>
      </c>
      <c r="G27" s="15">
        <v>0</v>
      </c>
      <c r="H27" s="11">
        <v>1</v>
      </c>
      <c r="I27" s="12">
        <v>3</v>
      </c>
      <c r="J27" s="12">
        <v>3</v>
      </c>
      <c r="K27" s="15">
        <v>0</v>
      </c>
      <c r="L27" s="15">
        <v>0</v>
      </c>
      <c r="M27" s="15">
        <v>0</v>
      </c>
      <c r="N27" s="15">
        <v>0</v>
      </c>
      <c r="O27" s="11">
        <v>2</v>
      </c>
      <c r="P27" s="11">
        <v>1</v>
      </c>
      <c r="Q27" s="15">
        <v>0</v>
      </c>
      <c r="R27" s="15">
        <v>0</v>
      </c>
      <c r="S27" s="12">
        <v>3</v>
      </c>
      <c r="T27" s="15">
        <v>0</v>
      </c>
      <c r="U27" s="15">
        <v>0</v>
      </c>
      <c r="V27" s="11">
        <v>2</v>
      </c>
      <c r="W27" s="11">
        <v>1</v>
      </c>
      <c r="X27" s="12">
        <v>3</v>
      </c>
      <c r="Y27" s="12">
        <v>3</v>
      </c>
      <c r="Z27" s="12">
        <v>3</v>
      </c>
      <c r="AA27" s="12">
        <v>3</v>
      </c>
      <c r="AB27" s="6"/>
    </row>
    <row r="28" spans="1:28" ht="20.25" customHeight="1">
      <c r="A28" s="5"/>
      <c r="B28" s="34" t="str">
        <f>HYPERLINK("http://charts.equityclock.com/smi-seasonal-chart","SMI")</f>
        <v>SMI</v>
      </c>
      <c r="C28" s="8">
        <v>1989</v>
      </c>
      <c r="D28" s="15">
        <v>0</v>
      </c>
      <c r="E28" s="11">
        <v>2</v>
      </c>
      <c r="F28" s="15">
        <v>0</v>
      </c>
      <c r="G28" s="15">
        <v>0</v>
      </c>
      <c r="H28" s="15">
        <v>0</v>
      </c>
      <c r="I28" s="12">
        <v>3</v>
      </c>
      <c r="J28" s="12">
        <v>3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1">
        <v>1</v>
      </c>
      <c r="S28" s="11">
        <v>2</v>
      </c>
      <c r="T28" s="15">
        <v>0</v>
      </c>
      <c r="U28" s="15">
        <v>0</v>
      </c>
      <c r="V28" s="11">
        <v>1</v>
      </c>
      <c r="W28" s="12">
        <v>3</v>
      </c>
      <c r="X28" s="12">
        <v>3</v>
      </c>
      <c r="Y28" s="12">
        <v>3</v>
      </c>
      <c r="Z28" s="11">
        <v>1</v>
      </c>
      <c r="AA28" s="12">
        <v>3</v>
      </c>
      <c r="AB28" s="6"/>
    </row>
    <row r="29" spans="1:28" ht="20.25" customHeight="1">
      <c r="A29" s="33" t="s">
        <v>58</v>
      </c>
      <c r="B29" s="34" t="s">
        <v>44</v>
      </c>
      <c r="C29" s="8">
        <v>1992</v>
      </c>
      <c r="D29" s="15">
        <v>0</v>
      </c>
      <c r="E29" s="11">
        <v>2</v>
      </c>
      <c r="F29" s="11">
        <v>1</v>
      </c>
      <c r="G29" s="11">
        <v>2</v>
      </c>
      <c r="H29" s="15">
        <v>0</v>
      </c>
      <c r="I29" s="11">
        <v>2</v>
      </c>
      <c r="J29" s="12">
        <v>3</v>
      </c>
      <c r="K29" s="15">
        <v>0</v>
      </c>
      <c r="L29" s="15">
        <v>0</v>
      </c>
      <c r="M29" s="15">
        <v>0</v>
      </c>
      <c r="N29" s="15">
        <v>0</v>
      </c>
      <c r="O29" s="11">
        <v>2</v>
      </c>
      <c r="P29" s="11">
        <v>1</v>
      </c>
      <c r="Q29" s="11">
        <v>1</v>
      </c>
      <c r="R29" s="15">
        <v>0</v>
      </c>
      <c r="S29" s="11">
        <v>1</v>
      </c>
      <c r="T29" s="15">
        <v>0</v>
      </c>
      <c r="U29" s="15">
        <v>0</v>
      </c>
      <c r="V29" s="12">
        <v>3</v>
      </c>
      <c r="W29" s="11">
        <v>2</v>
      </c>
      <c r="X29" s="11">
        <v>1</v>
      </c>
      <c r="Y29" s="22">
        <v>3</v>
      </c>
      <c r="Z29" s="11">
        <v>1</v>
      </c>
      <c r="AA29" s="12">
        <v>3</v>
      </c>
      <c r="AB29" s="6"/>
    </row>
    <row r="30" spans="1:28" ht="20.25" customHeight="1">
      <c r="A30" s="33" t="s">
        <v>58</v>
      </c>
      <c r="B30" s="34" t="str">
        <f>HYPERLINK("http://charts.equityclock.com/nasdaq-100-seasonal-chart","NASDAQ")</f>
        <v>NASDAQ</v>
      </c>
      <c r="C30" s="8">
        <v>1986</v>
      </c>
      <c r="D30" s="15">
        <v>0</v>
      </c>
      <c r="E30" s="12">
        <v>3</v>
      </c>
      <c r="F30" s="11">
        <v>1</v>
      </c>
      <c r="G30" s="11">
        <v>2</v>
      </c>
      <c r="H30" s="11">
        <v>1</v>
      </c>
      <c r="I30" s="15">
        <v>0</v>
      </c>
      <c r="J30" s="12">
        <v>3</v>
      </c>
      <c r="K30" s="11">
        <v>1</v>
      </c>
      <c r="L30" s="15">
        <v>0</v>
      </c>
      <c r="M30" s="15">
        <v>0</v>
      </c>
      <c r="N30" s="15">
        <v>0</v>
      </c>
      <c r="O30" s="15">
        <v>0</v>
      </c>
      <c r="P30" s="11">
        <v>2</v>
      </c>
      <c r="Q30" s="12">
        <v>3</v>
      </c>
      <c r="R30" s="11">
        <v>1</v>
      </c>
      <c r="S30" s="11">
        <v>1</v>
      </c>
      <c r="T30" s="15">
        <v>0</v>
      </c>
      <c r="U30" s="15">
        <v>0</v>
      </c>
      <c r="V30" s="15">
        <v>0</v>
      </c>
      <c r="W30" s="11">
        <v>1</v>
      </c>
      <c r="X30" s="12">
        <v>3</v>
      </c>
      <c r="Y30" s="12">
        <v>3</v>
      </c>
      <c r="Z30" s="11">
        <v>1</v>
      </c>
      <c r="AA30" s="12">
        <v>3</v>
      </c>
      <c r="AB30" s="6"/>
    </row>
    <row r="31" spans="1:28" ht="20.25" customHeight="1">
      <c r="A31" s="33" t="s">
        <v>58</v>
      </c>
      <c r="B31" s="34" t="s">
        <v>48</v>
      </c>
      <c r="C31" s="8">
        <v>1993</v>
      </c>
      <c r="D31" s="15">
        <v>0</v>
      </c>
      <c r="E31" s="12">
        <v>3</v>
      </c>
      <c r="F31" s="12">
        <v>3</v>
      </c>
      <c r="G31" s="11">
        <v>2</v>
      </c>
      <c r="H31" s="15">
        <v>0</v>
      </c>
      <c r="I31" s="11">
        <v>2</v>
      </c>
      <c r="J31" s="12">
        <v>3</v>
      </c>
      <c r="K31" s="15">
        <v>0</v>
      </c>
      <c r="L31" s="15">
        <v>0</v>
      </c>
      <c r="M31" s="15">
        <v>0</v>
      </c>
      <c r="N31" s="12">
        <v>3</v>
      </c>
      <c r="O31" s="11">
        <v>2</v>
      </c>
      <c r="P31" s="12">
        <v>3</v>
      </c>
      <c r="Q31" s="12">
        <v>3</v>
      </c>
      <c r="R31" s="15">
        <v>0</v>
      </c>
      <c r="S31" s="15">
        <v>0</v>
      </c>
      <c r="T31" s="12">
        <v>3</v>
      </c>
      <c r="U31" s="15">
        <v>0</v>
      </c>
      <c r="V31" s="11">
        <v>2</v>
      </c>
      <c r="W31" s="12">
        <v>3</v>
      </c>
      <c r="X31" s="12">
        <v>3</v>
      </c>
      <c r="Y31" s="11">
        <v>2</v>
      </c>
      <c r="Z31" s="15">
        <v>0</v>
      </c>
      <c r="AA31" s="15">
        <v>0</v>
      </c>
      <c r="AB31" s="6"/>
    </row>
    <row r="32" spans="1:28" ht="20.25" customHeight="1">
      <c r="A32" s="33" t="s">
        <v>58</v>
      </c>
      <c r="B32" s="34" t="s">
        <v>50</v>
      </c>
      <c r="C32" s="8">
        <v>1997</v>
      </c>
      <c r="D32" s="15">
        <v>0</v>
      </c>
      <c r="E32" s="12">
        <v>3</v>
      </c>
      <c r="F32" s="12">
        <v>3</v>
      </c>
      <c r="G32" s="12">
        <v>3</v>
      </c>
      <c r="H32" s="11">
        <v>2</v>
      </c>
      <c r="I32" s="11">
        <v>1</v>
      </c>
      <c r="J32" s="11">
        <v>2</v>
      </c>
      <c r="K32" s="12">
        <v>3</v>
      </c>
      <c r="L32" s="12">
        <v>3</v>
      </c>
      <c r="M32" s="15">
        <v>0</v>
      </c>
      <c r="N32" s="15">
        <v>0</v>
      </c>
      <c r="O32" s="11">
        <v>2</v>
      </c>
      <c r="P32" s="12">
        <v>3</v>
      </c>
      <c r="Q32" s="15">
        <v>0</v>
      </c>
      <c r="R32" s="15">
        <v>0</v>
      </c>
      <c r="S32" s="12">
        <v>3</v>
      </c>
      <c r="T32" s="15">
        <v>0</v>
      </c>
      <c r="U32" s="15">
        <v>0</v>
      </c>
      <c r="V32" s="11">
        <v>2</v>
      </c>
      <c r="W32" s="12">
        <v>3</v>
      </c>
      <c r="X32" s="15">
        <v>0</v>
      </c>
      <c r="Y32" s="12">
        <v>3</v>
      </c>
      <c r="Z32" s="15">
        <v>0</v>
      </c>
      <c r="AA32" s="12">
        <v>3</v>
      </c>
      <c r="AB32" s="6"/>
    </row>
    <row r="33" spans="1:28" ht="20.25" customHeight="1">
      <c r="A33" s="33" t="s">
        <v>58</v>
      </c>
      <c r="B33" s="34" t="s">
        <v>52</v>
      </c>
      <c r="C33" s="8">
        <v>1998</v>
      </c>
      <c r="D33" s="15">
        <v>0</v>
      </c>
      <c r="E33" s="12">
        <v>3</v>
      </c>
      <c r="F33" s="15">
        <v>0</v>
      </c>
      <c r="G33" s="15">
        <v>0</v>
      </c>
      <c r="H33" s="15">
        <v>0</v>
      </c>
      <c r="I33" s="11">
        <v>1</v>
      </c>
      <c r="J33" s="11">
        <v>1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1">
        <v>1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1">
        <v>1</v>
      </c>
      <c r="Y33" s="15">
        <v>0</v>
      </c>
      <c r="Z33" s="15">
        <v>0</v>
      </c>
      <c r="AA33" s="11">
        <v>1</v>
      </c>
      <c r="AB33" s="6"/>
    </row>
    <row r="34" spans="1:28" ht="20.25" customHeight="1">
      <c r="A34" s="5"/>
      <c r="B34" s="34" t="str">
        <f>HYPERLINK("http://charts.equityclock.com/nikkei-225-index-seasonal-chart","NIKKEI")</f>
        <v>NIKKEI</v>
      </c>
      <c r="C34" s="8">
        <v>1984</v>
      </c>
      <c r="D34" s="15">
        <v>0</v>
      </c>
      <c r="E34" s="12">
        <v>1</v>
      </c>
      <c r="F34" s="15">
        <v>0</v>
      </c>
      <c r="G34" s="15">
        <v>0</v>
      </c>
      <c r="H34" s="15">
        <v>0</v>
      </c>
      <c r="I34" s="15">
        <v>0</v>
      </c>
      <c r="J34" s="12">
        <v>1</v>
      </c>
      <c r="K34" s="12">
        <v>1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2">
        <v>1</v>
      </c>
      <c r="V34" s="15">
        <v>0</v>
      </c>
      <c r="W34" s="12">
        <v>1</v>
      </c>
      <c r="X34" s="15">
        <v>0</v>
      </c>
      <c r="Y34" s="12">
        <v>1</v>
      </c>
      <c r="Z34" s="15">
        <v>0</v>
      </c>
      <c r="AA34" s="15">
        <v>0</v>
      </c>
      <c r="AB34" s="6"/>
    </row>
    <row r="35" spans="1:28" ht="20.25" customHeight="1">
      <c r="A35" s="5"/>
      <c r="B35" s="1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20.25" customHeight="1">
      <c r="A36" s="5"/>
      <c r="B36" s="1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20.25" customHeight="1">
      <c r="A37" s="5"/>
      <c r="B37" s="1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20.25" customHeight="1">
      <c r="A38" s="5"/>
      <c r="B38" s="1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20.25" customHeight="1">
      <c r="A39" s="5"/>
      <c r="B39" s="1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20.25" customHeight="1">
      <c r="A40" s="5"/>
      <c r="B40" s="1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20.25" customHeight="1">
      <c r="A41" s="5"/>
      <c r="B41" s="1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20.25" customHeight="1">
      <c r="A42" s="5"/>
      <c r="B42" s="1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20.25" customHeight="1">
      <c r="A43" s="5"/>
      <c r="B43" s="1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20.25" customHeight="1">
      <c r="A44" s="5"/>
      <c r="B44" s="1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20.25" customHeight="1">
      <c r="A45" s="5"/>
      <c r="B45" s="1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20.25" customHeight="1">
      <c r="A46" s="5"/>
      <c r="B46" s="1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20.25" customHeight="1">
      <c r="A47" s="5"/>
      <c r="B47" s="1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20.25" customHeight="1">
      <c r="A48" s="5"/>
      <c r="B48" s="1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20.25" customHeight="1">
      <c r="A49" s="5"/>
      <c r="B49" s="1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20.25" customHeight="1">
      <c r="A50" s="5"/>
      <c r="B50" s="1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20.25" customHeight="1">
      <c r="A51" s="5"/>
      <c r="B51" s="1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20.25" customHeight="1">
      <c r="A52" s="5"/>
      <c r="B52" s="1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</sheetData>
  <mergeCells count="1">
    <mergeCell ref="A1:AB1"/>
  </mergeCells>
  <hyperlinks>
    <hyperlink ref="B5" r:id="rId1" display="http://charts.equityclock.com/palladium-futures-pa-seasonal-chart"/>
    <hyperlink ref="B6" r:id="rId2" display="http://charts.equityclock.com/natural-gas-futures-ng-seasonal-chart"/>
    <hyperlink ref="B7" r:id="rId3" display="http://charts.equityclock.com/silver-futures-si-seasonal-chart"/>
    <hyperlink ref="B8" r:id="rId4" display="http://charts.equityclock.com/coffee-futures-kc-seasonal-chart"/>
    <hyperlink ref="B9" r:id="rId5" display="http://charts.equityclock.com/cotton-futures-ct-seasonal-chart"/>
    <hyperlink ref="B10" r:id="rId6" display="http://charts.equityclock.com/soybeans-futures-s-seasonal-chart"/>
    <hyperlink ref="B11" r:id="rId7" display="http://charts.equityclock.com/wheat-futures-w-seasonal-chart"/>
    <hyperlink ref="B12" r:id="rId8" display="http://charts.equityclock.com/cocoa-futures-cc-seasonal-chart"/>
    <hyperlink ref="B13" r:id="rId9" display="http://charts.equityclock.com/crude-oil-futures-cl-seasonal-chart"/>
    <hyperlink ref="B14" r:id="rId10" display="http://charts.equityclock.com/platinum-futures-pl-seasonal-chart"/>
    <hyperlink ref="B15" r:id="rId11" display="http://charts.equityclock.com/sugar-futures-sb-seasonal-chart"/>
    <hyperlink ref="B16" r:id="rId12" display="http://charts.equityclock.com/gold-futures-gc-seasonal-chart"/>
    <hyperlink ref="B17" r:id="rId13" display="http://charts.equityclock.com/opper-futures-hg-seasonal-chart"/>
    <hyperlink ref="B19" r:id="rId14" display="http://charts.equityclock.com/aex-seasonal-chart"/>
    <hyperlink ref="B20" r:id="rId15" display="http://charts.equityclock.com/dow-jones-industrial-average-futures-dj-seasonal-chart"/>
    <hyperlink ref="B21" r:id="rId16" display="http://charts.equityclock.com/dax-index-seasonal-chart"/>
    <hyperlink ref="B22" r:id="rId17" display="http://charts.equityclock.com/sp-500-index-seasonal-chart"/>
    <hyperlink ref="B24" r:id="rId18" display="http://charts.equityclock.com/cac-40-index-seasonal-chart"/>
    <hyperlink ref="B25" r:id="rId19" display="http://charts.equityclock.com/all-ordinaries-seasonal-chart"/>
    <hyperlink ref="B26" r:id="rId20" display="http://charts.equityclock.com/hang-seng-index-seasonal-chart"/>
    <hyperlink ref="B27" r:id="rId21" display="http://charts.equityclock.com/ftse-100-index-seasonal-chart"/>
    <hyperlink ref="B28" r:id="rId22" display="http://charts.equityclock.com/smi-seasonal-chart"/>
    <hyperlink ref="B30" r:id="rId23" display="http://charts.equityclock.com/nasdaq-100-seasonal-chart"/>
    <hyperlink ref="B34" r:id="rId24" display="http://charts.equityclock.com/nikkei-225-index-seasonal-chart"/>
  </hyperlinks>
  <pageMargins left="1" right="1" top="1" bottom="1" header="0.25" footer="0.25"/>
  <pageSetup orientation="portrait"/>
  <headerFooter>
    <oddFooter>&amp;C&amp;"Helvetica,Regular"&amp;11&amp;K000000&amp;P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11"/>
  <sheetViews>
    <sheetView showGridLines="0" tabSelected="1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baseColWidth="10" defaultColWidth="16.33203125" defaultRowHeight="18" customHeight="1" x14ac:dyDescent="0"/>
  <cols>
    <col min="1" max="1" width="16.33203125" style="37" customWidth="1"/>
    <col min="2" max="2" width="6.5" style="37" customWidth="1"/>
    <col min="3" max="4" width="9.83203125" style="37" customWidth="1"/>
    <col min="5" max="5" width="16.33203125" style="37" customWidth="1"/>
    <col min="6" max="6" width="5.5" style="37" customWidth="1"/>
    <col min="7" max="7" width="6.5" style="37" customWidth="1"/>
    <col min="8" max="8" width="8" style="37" customWidth="1"/>
    <col min="9" max="9" width="9.6640625" style="37" customWidth="1"/>
    <col min="10" max="11" width="8.6640625" style="37" customWidth="1"/>
    <col min="12" max="256" width="16.33203125" style="37" customWidth="1"/>
  </cols>
  <sheetData>
    <row r="1" spans="1:11" ht="20.5" customHeight="1">
      <c r="A1" s="1"/>
      <c r="B1" s="38" t="s">
        <v>60</v>
      </c>
      <c r="C1" s="38" t="s">
        <v>61</v>
      </c>
      <c r="D1" s="38" t="s">
        <v>62</v>
      </c>
      <c r="E1" s="38" t="s">
        <v>63</v>
      </c>
      <c r="F1" s="38" t="s">
        <v>8</v>
      </c>
      <c r="G1" s="38" t="s">
        <v>64</v>
      </c>
      <c r="H1" s="38" t="s">
        <v>65</v>
      </c>
      <c r="I1" s="38" t="s">
        <v>66</v>
      </c>
      <c r="J1" s="38" t="s">
        <v>67</v>
      </c>
      <c r="K1" s="38"/>
    </row>
    <row r="2" spans="1:11" ht="20.5" customHeight="1">
      <c r="A2" s="2"/>
      <c r="B2" s="39"/>
      <c r="C2" s="4"/>
      <c r="D2" s="4"/>
      <c r="E2" s="4"/>
      <c r="F2" s="4"/>
      <c r="G2" s="4"/>
      <c r="H2" s="4"/>
      <c r="I2" s="4"/>
      <c r="J2" s="4"/>
      <c r="K2" s="4"/>
    </row>
    <row r="3" spans="1:11" ht="20.25" customHeight="1">
      <c r="A3" s="5"/>
      <c r="B3" s="7" t="s">
        <v>28</v>
      </c>
      <c r="C3" s="40">
        <v>41635</v>
      </c>
      <c r="D3" s="40">
        <v>41281</v>
      </c>
      <c r="E3" s="9" t="s">
        <v>68</v>
      </c>
      <c r="F3" s="8">
        <v>25</v>
      </c>
      <c r="G3" s="41">
        <v>907</v>
      </c>
      <c r="H3" s="8">
        <v>972</v>
      </c>
      <c r="I3" s="11">
        <v>1625</v>
      </c>
      <c r="J3" s="11">
        <v>7.2</v>
      </c>
      <c r="K3" s="6"/>
    </row>
    <row r="4" spans="1:11" ht="20.25" customHeight="1">
      <c r="A4" s="5"/>
      <c r="B4" s="7" t="s">
        <v>15</v>
      </c>
      <c r="C4" s="40">
        <v>41277</v>
      </c>
      <c r="D4" s="40">
        <v>41285</v>
      </c>
      <c r="E4" s="9" t="s">
        <v>69</v>
      </c>
      <c r="F4" s="8">
        <v>1</v>
      </c>
      <c r="G4" s="8">
        <v>1630.8</v>
      </c>
      <c r="H4" s="8">
        <v>1696.1</v>
      </c>
      <c r="I4" s="11">
        <v>652.5</v>
      </c>
      <c r="J4" s="11">
        <v>4</v>
      </c>
      <c r="K4" s="8"/>
    </row>
    <row r="5" spans="1:11" ht="20.25" customHeight="1">
      <c r="A5" s="5"/>
      <c r="B5" s="7" t="s">
        <v>16</v>
      </c>
      <c r="C5" s="40">
        <v>41291</v>
      </c>
      <c r="D5" s="40">
        <v>41297</v>
      </c>
      <c r="E5" s="9" t="s">
        <v>70</v>
      </c>
      <c r="F5" s="8">
        <v>1</v>
      </c>
      <c r="G5" s="41">
        <v>7245</v>
      </c>
      <c r="H5" s="8">
        <v>7482</v>
      </c>
      <c r="I5" s="11">
        <v>1098</v>
      </c>
      <c r="J5" s="11">
        <v>3.3</v>
      </c>
      <c r="K5" s="6"/>
    </row>
    <row r="6" spans="1:11" ht="20.25" customHeight="1">
      <c r="A6" s="5"/>
      <c r="B6" s="7" t="s">
        <v>16</v>
      </c>
      <c r="C6" s="40">
        <v>41292</v>
      </c>
      <c r="D6" s="40"/>
      <c r="E6" s="9" t="s">
        <v>71</v>
      </c>
      <c r="F6" s="8">
        <v>3</v>
      </c>
      <c r="G6" s="8">
        <v>7253.3</v>
      </c>
      <c r="H6" s="8"/>
      <c r="I6" s="8"/>
      <c r="J6" s="8"/>
      <c r="K6" s="6"/>
    </row>
    <row r="7" spans="1:11" ht="20.25" customHeight="1">
      <c r="A7" s="5"/>
      <c r="B7" s="7" t="s">
        <v>16</v>
      </c>
      <c r="C7" s="40">
        <v>41292</v>
      </c>
      <c r="D7" s="40"/>
      <c r="E7" s="9" t="s">
        <v>72</v>
      </c>
      <c r="F7" s="8">
        <v>2</v>
      </c>
      <c r="G7" s="8">
        <v>8244.7000000000007</v>
      </c>
      <c r="H7" s="8"/>
      <c r="I7" s="8"/>
      <c r="J7" s="8"/>
      <c r="K7" s="6"/>
    </row>
    <row r="8" spans="1:11" ht="20.25" customHeight="1">
      <c r="A8" s="5"/>
      <c r="B8" s="7" t="s">
        <v>16</v>
      </c>
      <c r="C8" s="40">
        <v>41292</v>
      </c>
      <c r="D8" s="40"/>
      <c r="E8" s="9" t="s">
        <v>73</v>
      </c>
      <c r="F8" s="8">
        <v>2</v>
      </c>
      <c r="G8" s="8">
        <v>3304.4</v>
      </c>
      <c r="H8" s="6"/>
      <c r="I8" s="8"/>
      <c r="J8" s="8"/>
      <c r="K8" s="6"/>
    </row>
    <row r="9" spans="1:11" ht="20.25" customHeight="1">
      <c r="A9" s="5"/>
      <c r="B9" s="7" t="s">
        <v>16</v>
      </c>
      <c r="C9" s="40">
        <v>41296</v>
      </c>
      <c r="D9" s="40"/>
      <c r="E9" s="9" t="s">
        <v>72</v>
      </c>
      <c r="F9" s="8">
        <v>2</v>
      </c>
      <c r="G9" s="8">
        <v>8166.4</v>
      </c>
      <c r="H9" s="8"/>
      <c r="I9" s="8"/>
      <c r="J9" s="8"/>
      <c r="K9" s="6"/>
    </row>
    <row r="10" spans="1:11" ht="20.25" customHeight="1">
      <c r="A10" s="5"/>
      <c r="B10" s="7" t="s">
        <v>16</v>
      </c>
      <c r="C10" s="40">
        <v>41296</v>
      </c>
      <c r="D10" s="40"/>
      <c r="E10" s="9" t="s">
        <v>74</v>
      </c>
      <c r="F10" s="41">
        <v>2</v>
      </c>
      <c r="G10" s="8">
        <v>5339</v>
      </c>
      <c r="H10" s="8"/>
      <c r="I10" s="8"/>
      <c r="J10" s="8"/>
      <c r="K10" s="6"/>
    </row>
    <row r="11" spans="1:11" ht="20.25" customHeight="1">
      <c r="A11" s="5"/>
      <c r="B11" s="14"/>
      <c r="C11" s="40"/>
      <c r="D11" s="40"/>
      <c r="E11" s="6"/>
      <c r="F11" s="6"/>
      <c r="G11" s="8"/>
      <c r="H11" s="8"/>
      <c r="I11" s="8"/>
      <c r="J11" s="8"/>
      <c r="K11" s="6"/>
    </row>
  </sheetData>
  <pageMargins left="1" right="1" top="1" bottom="1" header="0.25" footer="0.25"/>
  <pageSetup orientation="portrait"/>
  <headerFooter>
    <oddFooter>&amp;C&amp;"Helvetica,Regular"&amp;12&amp;K000000&amp;P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Pathfinder daily</vt:lpstr>
      <vt:lpstr>Roadmap</vt:lpstr>
      <vt:lpstr>Swing Trades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Reiner Looke</cp:lastModifiedBy>
  <dcterms:modified xsi:type="dcterms:W3CDTF">2017-01-24T09:58:33Z</dcterms:modified>
</cp:coreProperties>
</file>